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15" windowWidth="11340" windowHeight="6795" tabRatio="717" activeTab="3"/>
  </bookViews>
  <sheets>
    <sheet name="АЭ" sheetId="1" r:id="rId1"/>
    <sheet name="ВЭ" sheetId="2" r:id="rId2"/>
    <sheet name="КЭ" sheetId="3" r:id="rId3"/>
    <sheet name="РЭ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<sst xmlns="http://schemas.openxmlformats.org/spreadsheetml/2006/main" count="432" uniqueCount="98">
  <si>
    <t>-</t>
  </si>
  <si>
    <t>Наименование</t>
  </si>
  <si>
    <t>Категория заявителя</t>
  </si>
  <si>
    <r>
      <rPr>
        <b/>
        <sz val="14"/>
        <rFont val="Times New Roman"/>
        <family val="1"/>
      </rPr>
      <t>ГСМ</t>
    </r>
    <r>
      <rPr>
        <sz val="14"/>
        <rFont val="Times New Roman"/>
        <family val="1"/>
      </rPr>
      <t xml:space="preserve"> на всех заявителей по категориям</t>
    </r>
  </si>
  <si>
    <r>
      <rPr>
        <b/>
        <sz val="14"/>
        <rFont val="Times New Roman"/>
        <family val="1"/>
      </rPr>
      <t xml:space="preserve">ГСМ </t>
    </r>
    <r>
      <rPr>
        <sz val="14"/>
        <rFont val="Times New Roman"/>
        <family val="1"/>
      </rPr>
      <t xml:space="preserve"> на 1 заявителя по категориям</t>
    </r>
  </si>
  <si>
    <t>Налог на прибыль</t>
  </si>
  <si>
    <t>руб./МВт</t>
  </si>
  <si>
    <t>Стандартизированная ставка</t>
  </si>
  <si>
    <t>НН</t>
  </si>
  <si>
    <t>СН2</t>
  </si>
  <si>
    <t>руб./км</t>
  </si>
  <si>
    <t>С4</t>
  </si>
  <si>
    <t>руб./линия</t>
  </si>
  <si>
    <t>руб./пункт</t>
  </si>
  <si>
    <t>Для электроснабжения Заявителя, которому на напряжении до 0.4 кВ необходима электрическая мощность до 15 кВт (не льготная категория)</t>
  </si>
  <si>
    <t>Подготовка сетевой организацией технических условий и их согласование</t>
  </si>
  <si>
    <t>Разработка сетевой организацией проектной документации</t>
  </si>
  <si>
    <t>Выполнение ТУ сетевой организацией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</si>
  <si>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</si>
  <si>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энергопринимающих устройств</t>
  </si>
  <si>
    <t>Фактические действия по присоединению и обеспечению работы энергопринимающего устройства в электрической сети</t>
  </si>
  <si>
    <t>Для электроснабжения Заявителя, которому на напряжении до 0.4 кВ  необходима электрическая мощность от 15 кВт до 100 кВт</t>
  </si>
  <si>
    <t>Для электроснабжения Заявителя, которому на напряжении до 0.6-20 кВ  необходима электрическая мощность от 15 кВт до 100 кВт</t>
  </si>
  <si>
    <t>Ед. изм</t>
  </si>
  <si>
    <t>Стоимость строительства в ценах 2001 года (без НДС)</t>
  </si>
  <si>
    <t>Стандартизированная тарифная ставка платы</t>
  </si>
  <si>
    <t>Стандартизированная тарифная ставка, заявляемая на 2012г. АЭ</t>
  </si>
  <si>
    <t xml:space="preserve"> С 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</si>
  <si>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включающих в себя строительство и реконструкцию объектов электросетевого хозяйства</t>
  </si>
  <si>
    <t>Стандартизированная тарифная ставка платы для присоединения заявителей до 15 кВт включительно (не льготники)(С 1)</t>
  </si>
  <si>
    <t>Стандартизированная тарифная ставка платы для присоединения заявителей от 15 до 100 кВт включительно (С 1)</t>
  </si>
  <si>
    <t>С 2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</si>
  <si>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воздушных линий электропередач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</si>
  <si>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</si>
  <si>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</si>
  <si>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t>С 3</t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</si>
  <si>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кабельных линий электропередач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</si>
  <si>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</si>
  <si>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</si>
  <si>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t>Стандартизированная тарифная ставка  на покрытие расходов на строительство пунктов секционирования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подстанций</t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</si>
  <si>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подстанций</t>
  </si>
  <si>
    <r>
      <t>Строительство 1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</si>
  <si>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подстанции для присоединения заявителей </t>
    </r>
    <r>
      <rPr>
        <b/>
        <sz val="12"/>
        <rFont val="Times New Roman"/>
        <family val="1"/>
      </rPr>
      <t xml:space="preserve">от 15 до 100 кВт </t>
    </r>
    <r>
      <rPr>
        <sz val="12"/>
        <rFont val="Times New Roman"/>
        <family val="1"/>
      </rPr>
      <t>включительно</t>
    </r>
  </si>
  <si>
    <t>Отклонение</t>
  </si>
  <si>
    <t>Для электроснабжения Заявителя, которому на напряжении до 0.4 кВ  необходима электрическая мощность от 100 кВт и менее 670 кВт</t>
  </si>
  <si>
    <t>Для электроснабжения Заявителя, которому на напряжении до 0.6-20 кВ  необходима электрическая мощность от 100 кВт и менее 670 кВт</t>
  </si>
  <si>
    <t xml:space="preserve">Для электроснабжения Заявителя, которому на напряжении до 0.6-20 кВ  необходима электрическая мощность не менее 670 кВт </t>
  </si>
  <si>
    <t>Стандартизированная тарифная ставка платы для присоединения заявителей не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</si>
  <si>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</si>
  <si>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</si>
  <si>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>свыше от 100 и менее 670 кВт</t>
    </r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</si>
  <si>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</si>
  <si>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от 100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</si>
  <si>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</si>
  <si>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распределительного пункта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</si>
  <si>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100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</si>
  <si>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100 и менее 670 кВт</t>
    </r>
    <r>
      <rPr>
        <sz val="12"/>
        <rFont val="Times New Roman"/>
        <family val="1"/>
      </rPr>
      <t xml:space="preserve"> </t>
    </r>
  </si>
  <si>
    <t>Стандартизированная тарифная ставка платы для присоединения заявителей от 100 и менее 670 кВт кВт  (С 1)</t>
  </si>
  <si>
    <t xml:space="preserve">Ставка платы за технологичесоке присоединение руб./кВт </t>
  </si>
  <si>
    <t>Заявленные на 2013 год ставки платы за технологическое присоединение к электрическим сетям ОАО "МРСК Юга", расположенным на территории Астраханской области</t>
  </si>
  <si>
    <t>Заявленные на 2013 год ставки платы за технологическое присоединение к электрическим сетям ОАО "МРСК Юга", расположенным на территории Ростовской области</t>
  </si>
  <si>
    <t>Заявленные на 2013 год ставки платы за технологическое присоединение к электрическим сетям ОАО "МРСК Юга", расположенным на территории Республики Калмыкия</t>
  </si>
  <si>
    <t>Заявленные на 2013 год 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Республики Калмыкия</t>
  </si>
  <si>
    <t>Стандартизированная тарифная (С 1)</t>
  </si>
  <si>
    <t>Ставка на покрытие расходов при технологическом присоединении в части расходов на строительство и реконструкцию воздушных линий электропередач для присоединения заявителей на уровне напряжения 0,4 кВ</t>
  </si>
  <si>
    <t>Ставка на покрытие расходов при технологическом присоединении в части расходов на строительство и реконструкцию воздушных линий электропередач для присоединения заявителей на уровне напряжения 6-20 кВ</t>
  </si>
  <si>
    <t xml:space="preserve">Строительство 1 км кабельных линий электропередач для присоединения заявителей </t>
  </si>
  <si>
    <t>Стандартизированная тарифная ставка  на покрытие расходов на строительство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 в части расходов на строительство подстанций</t>
  </si>
  <si>
    <t>Ставка на покрытие расходов при технологиеском присоединении в части расходов на строительство и реконструкцию подстанций</t>
  </si>
  <si>
    <t>Ставка на покрытие расходов при технологиеском присоединении в части организации устройств релейной защиты и ПА,т организацию связи, компенсацию емкостных токов</t>
  </si>
  <si>
    <t>Ставка на покрытие расходов при технологиеском присоединении в части расходов на строительство пунктов секционирования</t>
  </si>
  <si>
    <t>Заявленные на 2013 год 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Астраханской области</t>
  </si>
  <si>
    <t>Для электроснабжения Заявителя, которому на напряжении 0.4 кВ - 20 кВ необходима электрическая мощность от 15 кВт до 670 кВт</t>
  </si>
  <si>
    <t>Заявленные на 2013 год 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Ростовской области</t>
  </si>
  <si>
    <t>Для электроснабжения Заявителя, которому на напряжении от 0.4 кВ до 20 кВ необходима электрическая мощность до 15 кВт (не льготная категория)</t>
  </si>
  <si>
    <t>При наличии технической возможности для присоединения энергопринимающих устройств потребителей</t>
  </si>
  <si>
    <t>Для электроснабжения Заявителя, которому на напряжении от 0.4 кВ до 20 кВт  необходима электрическая мощность от 15 кВт до 100 кВт</t>
  </si>
  <si>
    <t>Для электроснабжения Заявителя, которому на напряжении от 0.4 кВ до 20 кВ  необходима электрическая мощность свыше 100 кВт</t>
  </si>
  <si>
    <t>В случае необходимости нового строительства объектов электросетевого хозяйства от существующих объектов до присоединяемых энергопринимающих устройств и (или) объектов электроэнергетики</t>
  </si>
  <si>
    <t>Стандартизированная тарифная ставка (С 1)</t>
  </si>
  <si>
    <t>Стандартизированная тарифная ставка (С 2)</t>
  </si>
  <si>
    <t>Стандартизированная тарифная ставка (С 3)</t>
  </si>
  <si>
    <t>Строительство комплектных трансформаторных подстанций (КТП) ТП 10/0,4 кВ</t>
  </si>
  <si>
    <t>Организация автоматизированного учета электроэнергии</t>
  </si>
  <si>
    <t>Организация телемеханики (телеуправление, телеизмерение)</t>
  </si>
  <si>
    <t>Организация релейной защиты и ПА</t>
  </si>
  <si>
    <t>Строительство центров питания, подстанций классом напряжения 35 кВ и выше</t>
  </si>
  <si>
    <t>Строительство пунктов секционирования (Реклоузер)</t>
  </si>
  <si>
    <t>Заявленные на 2013 год ставки платы за технологическое присоединение к электрическим сетям ОАО "МРСК Юга", расположенным на территории Волгоградской области</t>
  </si>
  <si>
    <t>Заявленные на 2013 год 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Волгоградской области</t>
  </si>
  <si>
    <t>Строительство (КТП), (РТП) с классом напряжения до 35 кВ</t>
  </si>
  <si>
    <t>Строительство пунктов секционирования</t>
  </si>
  <si>
    <t>Организация устройств релейной защиты и ПА, организацию связи, компенсацию емкостных токов</t>
  </si>
  <si>
    <t xml:space="preserve">Для электроснабжения Заявителя, которому на напряжении от 0.4 кВ до 20 кВ  </t>
  </si>
  <si>
    <t>Приложение 1</t>
  </si>
  <si>
    <t>Приложение 2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</si>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</sst>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$&quot;_-;\-* #,##0&quot;$&quot;_-;_-* &quot;-&quot;&quot;$&quot;_-;_-@_-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0.000"/>
    <numFmt numFmtId="169" formatCode="0.0"/>
    <numFmt numFmtId="170" formatCode="#,##0.0"/>
    <numFmt numFmtId="171" formatCode="0.0%"/>
    <numFmt numFmtId="172" formatCode="#,##0.00_р_."/>
    <numFmt numFmtId="173" formatCode="_-* #,##0.000000_р_._-;\-* #,##0.000000_р_._-;_-* &quot;-&quot;??_р_._-;_-@_-"/>
    <numFmt numFmtId="174" formatCode="_-* #,##0.0000000_р_._-;\-* #,##0.0000000_р_._-;_-* &quot;-&quot;??_р_._-;_-@_-"/>
    <numFmt numFmtId="175" formatCode="_-* #,##0.00000_р_._-;\-* #,##0.00000_р_._-;_-* &quot;-&quot;_р_._-;_-@_-"/>
    <numFmt numFmtId="176" formatCode="_-* #,##0.00_р_._-;\-* #,##0.00_р_._-;_-* &quot;-&quot;_р_._-;_-@_-"/>
    <numFmt numFmtId="177" formatCode="_-* #,##0.0_р_._-;\-* #,##0.0_р_._-;_-* &quot;-&quot;_р_._-;_-@_-"/>
    <numFmt numFmtId="178" formatCode="_-* #,##0.000_$_-;\-* #,##0.000_$_-;_-* &quot;-&quot;??_$_-;_-@_-"/>
    <numFmt numFmtId="179" formatCode="0.0000"/>
    <numFmt numFmtId="180" formatCode="#,##0.0000"/>
    <numFmt numFmtId="181" formatCode="#,##0.00000"/>
    <numFmt numFmtId="182" formatCode="_-* #,##0.000_р_._-;\-* #,##0.000_р_._-;_-* &quot;-&quot;_р_._-;_-@_-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"/>
    <numFmt numFmtId="189" formatCode="_-* #,##0.00_р_._-;\-* #,##0.00_р_._-;_-* &quot;-&quot;?_р_._-;_-@_-"/>
    <numFmt numFmtId="190" formatCode="_-* #,##0.000_р_._-;\-* #,##0.000_р_._-;_-* &quot;-&quot;?_р_._-;_-@_-"/>
    <numFmt numFmtId="191" formatCode="0.00;[Red]0.00"/>
    <numFmt numFmtId="192" formatCode="0.00000"/>
    <numFmt numFmtId="193" formatCode="0.000000"/>
    <numFmt numFmtId="194" formatCode="_-* #,##0.0_р_._-;\-* #,##0.0_р_._-;_-* &quot;-&quot;??_р_._-;_-@_-"/>
    <numFmt numFmtId="195" formatCode="_-* #,##0.00000_р_._-;\-* #,##0.00000_р_._-;_-* &quot;-&quot;??_р_._-;_-@_-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_$_-;\-* #,##0.0_$_-;_-* &quot;-&quot;??_$_-;_-@_-"/>
    <numFmt numFmtId="199" formatCode="_-* #,##0_$_-;\-* #,##0_$_-;_-* &quot;-&quot;??_$_-;_-@_-"/>
    <numFmt numFmtId="200" formatCode="#,##0.000"/>
    <numFmt numFmtId="201" formatCode="#,##0.0000000"/>
    <numFmt numFmtId="202" formatCode="#,##0.00000000"/>
    <numFmt numFmtId="203" formatCode="_-* #,##0.0000_р_._-;\-* #,##0.0000_р_._-;_-* &quot;-&quot;_р_._-;_-@_-"/>
    <numFmt numFmtId="204" formatCode="_-* #,##0.000000_р_._-;\-* #,##0.000000_р_._-;_-* &quot;-&quot;_р_._-;_-@_-"/>
    <numFmt numFmtId="205" formatCode="_-* #,##0.0000000_р_._-;\-* #,##0.0000000_р_._-;_-* &quot;-&quot;_р_._-;_-@_-"/>
    <numFmt numFmtId="206" formatCode="_-* #,##0.00000_р_._-;\-* #,##0.00000_р_._-;_-* &quot;-&quot;?????_р_._-;_-@_-"/>
    <numFmt numFmtId="207" formatCode="_-* #,##0.00000000_р_._-;\-* #,##0.00000000_р_._-;_-* &quot;-&quot;??_р_._-;_-@_-"/>
    <numFmt numFmtId="208" formatCode="_-* #,##0.000000000_р_._-;\-* #,##0.000000000_р_._-;_-* &quot;-&quot;??_р_._-;_-@_-"/>
    <numFmt numFmtId="209" formatCode="_-* #,##0.0000000000_р_._-;\-* #,##0.0000000000_р_._-;_-* &quot;-&quot;??_р_._-;_-@_-"/>
    <numFmt numFmtId="210" formatCode="#,##0.00_ ;\-#,##0.00\ "/>
    <numFmt numFmtId="211" formatCode="0.00000000"/>
    <numFmt numFmtId="212" formatCode="0.0000000"/>
    <numFmt numFmtId="213" formatCode="_-* #,##0.0000000_р_._-;\-* #,##0.0000000_р_._-;_-* &quot;-&quot;??????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9" applyNumberFormat="0" applyFill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4" borderId="0" applyBorder="0">
      <alignment horizontal="right"/>
      <protection/>
    </xf>
    <xf numFmtId="0" fontId="45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2" fillId="0" borderId="44" xfId="0" applyNumberFormat="1" applyFont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2" fillId="32" borderId="28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left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2" fillId="32" borderId="28" xfId="0" applyNumberFormat="1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32" borderId="48" xfId="0" applyFont="1" applyFill="1" applyBorder="1" applyAlignment="1">
      <alignment vertical="center" wrapText="1"/>
    </xf>
    <xf numFmtId="0" fontId="1" fillId="32" borderId="49" xfId="0" applyFont="1" applyFill="1" applyBorder="1" applyAlignment="1">
      <alignment vertical="center" wrapText="1"/>
    </xf>
    <xf numFmtId="0" fontId="0" fillId="32" borderId="48" xfId="0" applyFill="1" applyBorder="1" applyAlignment="1">
      <alignment vertical="center" wrapText="1"/>
    </xf>
    <xf numFmtId="0" fontId="0" fillId="32" borderId="49" xfId="0" applyFill="1" applyBorder="1" applyAlignment="1">
      <alignment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42" xfId="0" applyFont="1" applyFill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left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2" fillId="32" borderId="34" xfId="0" applyNumberFormat="1" applyFont="1" applyFill="1" applyBorder="1" applyAlignment="1">
      <alignment horizontal="center" vertical="center" wrapText="1"/>
    </xf>
    <xf numFmtId="3" fontId="2" fillId="32" borderId="53" xfId="0" applyNumberFormat="1" applyFont="1" applyFill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3" fontId="2" fillId="32" borderId="18" xfId="0" applyNumberFormat="1" applyFon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 wrapText="1"/>
    </xf>
    <xf numFmtId="3" fontId="2" fillId="32" borderId="43" xfId="0" applyNumberFormat="1" applyFont="1" applyFill="1" applyBorder="1" applyAlignment="1">
      <alignment horizontal="center" vertical="center" wrapText="1"/>
    </xf>
    <xf numFmtId="3" fontId="2" fillId="32" borderId="44" xfId="0" applyNumberFormat="1" applyFont="1" applyFill="1" applyBorder="1" applyAlignment="1">
      <alignment horizontal="center" vertical="center" wrapText="1"/>
    </xf>
    <xf numFmtId="3" fontId="2" fillId="32" borderId="54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32" borderId="50" xfId="0" applyNumberFormat="1" applyFont="1" applyFill="1" applyBorder="1" applyAlignment="1">
      <alignment horizontal="center" vertical="center" wrapText="1"/>
    </xf>
    <xf numFmtId="3" fontId="2" fillId="32" borderId="5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2" fillId="32" borderId="2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2" borderId="26" xfId="0" applyNumberFormat="1" applyFont="1" applyFill="1" applyBorder="1" applyAlignment="1">
      <alignment horizontal="center" vertical="center" wrapText="1"/>
    </xf>
    <xf numFmtId="4" fontId="2" fillId="32" borderId="5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32" borderId="33" xfId="0" applyNumberFormat="1" applyFont="1" applyFill="1" applyBorder="1" applyAlignment="1">
      <alignment horizontal="center" vertical="center" wrapText="1"/>
    </xf>
    <xf numFmtId="3" fontId="2" fillId="32" borderId="61" xfId="0" applyNumberFormat="1" applyFont="1" applyFill="1" applyBorder="1" applyAlignment="1">
      <alignment horizontal="center" vertical="center" wrapText="1"/>
    </xf>
    <xf numFmtId="3" fontId="2" fillId="32" borderId="5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3" fontId="1" fillId="32" borderId="51" xfId="0" applyNumberFormat="1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2" fillId="32" borderId="28" xfId="0" applyNumberFormat="1" applyFon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 wrapText="1"/>
    </xf>
    <xf numFmtId="3" fontId="2" fillId="32" borderId="52" xfId="0" applyNumberFormat="1" applyFont="1" applyFill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2" fillId="32" borderId="43" xfId="0" applyNumberFormat="1" applyFont="1" applyFill="1" applyBorder="1" applyAlignment="1">
      <alignment horizontal="center" vertical="center" wrapText="1"/>
    </xf>
    <xf numFmtId="3" fontId="2" fillId="32" borderId="25" xfId="0" applyNumberFormat="1" applyFont="1" applyFill="1" applyBorder="1" applyAlignment="1">
      <alignment horizontal="center" vertical="center" wrapText="1"/>
    </xf>
    <xf numFmtId="3" fontId="2" fillId="32" borderId="47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3" fontId="1" fillId="32" borderId="32" xfId="0" applyNumberFormat="1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2" fillId="32" borderId="30" xfId="0" applyNumberFormat="1" applyFont="1" applyFill="1" applyBorder="1" applyAlignment="1">
      <alignment horizontal="center" vertical="center" wrapText="1"/>
    </xf>
    <xf numFmtId="3" fontId="2" fillId="32" borderId="4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8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ормула_GRES.2007.5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avchenko_in\Desktop\&#1058;&#1040;&#1056;&#1048;&#1060;&#1067;%20%20&#1087;&#1086;%20&#1058;&#1055;%202012\&#1058;&#1072;&#1088;&#1080;&#1092;&#1085;&#1072;&#1103;%20&#1082;&#1072;&#1084;&#1087;&#1072;&#1085;&#1080;&#1103;%20&#1087;&#1086;%20&#1058;&#1055;%202012&#1075;\&#1055;&#1088;&#1080;&#1083;&#1086;&#1078;&#1077;&#1085;&#1080;&#1077;%203-9-&#1086;&#1090;%2025%2008%202011&#1075;%20(1%20&#1074;&#1072;&#1088;&#1080;&#1072;&#1085;&#1090;%20&#1086;&#1090;&#1085;&#1077;&#1089;&#1077;&#1085;%20&#1074;%20&#1056;&#1057;&#1058;%2005.09.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6;&#1085;&#1080;&#1076;\Downloads\DOCUME~1\KRAVCH~1\LOCALS~1\Temp\&#1042;&#1088;&#1077;&#1084;&#1077;&#1085;&#1085;&#1072;&#1103;%20&#1087;&#1072;&#1087;&#1082;&#1072;%201%20&#1076;&#1083;&#1103;%20attachments_04-04-2011_14-00-04.zip\&#1056;&#1072;&#1089;&#1095;&#1077;&#1090;%20&#1080;%20&#1087;&#1088;&#1080;&#1083;&#1086;&#1078;&#1077;&#1085;&#1080;&#1103;%20(&#1089;%20&#1091;&#1095;&#1077;&#1090;&#1086;&#1084;%20&#1084;&#1086;&#1097;&#1085;.%20&#1091;&#1090;&#1074;.%20&#1060;&#1057;&#105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производство)"/>
      <sheetName val="Приложение 3 (НВВ без льготник)"/>
      <sheetName val="Приложение 2 (НВВ) Общая"/>
      <sheetName val="Прил 2.  (к Заявлению) "/>
      <sheetName val="Приложение 4 "/>
      <sheetName val="Таблица 4 .1"/>
      <sheetName val="Таблица 4 .2"/>
      <sheetName val="Таблица 4.3 Подг ТУ"/>
      <sheetName val="Таблица 4.4 выполнение ТУ "/>
      <sheetName val="Таблица 4.5 Проверка вып.ТУ"/>
      <sheetName val="Таблица.4.6 Рростехнадзор"/>
      <sheetName val="Таблица 4.7 факт присоед"/>
      <sheetName val="Таблица 4.8 прям"/>
      <sheetName val="Таблица 4.9 косв"/>
      <sheetName val="Приложение 5 инвест.сост."/>
      <sheetName val="Приложение 8 Выпадающие"/>
      <sheetName val="Приложение 3 (к Заявлению)"/>
      <sheetName val="Себест.+26 счет"/>
      <sheetName val="Прочие"/>
      <sheetName val="Расчет калькуляций"/>
      <sheetName val="Транспортные расходы"/>
      <sheetName val="Прочие из прибыли"/>
      <sheetName val="Выпадающие 2010-2011"/>
      <sheetName val="Ставки 2011"/>
      <sheetName val="С1"/>
      <sheetName val="Ставки С2-С4"/>
      <sheetName val="ВСЕ СТАВКИ"/>
    </sheetNames>
    <sheetDataSet>
      <sheetData sheetId="25">
        <row r="23">
          <cell r="H23">
            <v>229000</v>
          </cell>
        </row>
        <row r="24">
          <cell r="H24">
            <v>229000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1"/>
      <sheetName val="Прил2"/>
      <sheetName val="свод ставок п №3"/>
      <sheetName val="выпадающ .(4)"/>
      <sheetName val="Прил к по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PageLayoutView="0" workbookViewId="0" topLeftCell="A1">
      <selection activeCell="A1" sqref="A1:Q68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8.00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23.875" style="0" customWidth="1"/>
    <col min="15" max="15" width="22.375" style="0" customWidth="1"/>
    <col min="16" max="16" width="12.25390625" style="0" hidden="1" customWidth="1"/>
    <col min="17" max="17" width="12.125" style="0" hidden="1" customWidth="1"/>
    <col min="18" max="18" width="17.125" style="0" customWidth="1"/>
    <col min="19" max="19" width="18.25390625" style="0" customWidth="1"/>
    <col min="20" max="20" width="13.625" style="0" customWidth="1"/>
  </cols>
  <sheetData>
    <row r="1" ht="12.75">
      <c r="O1" t="s">
        <v>94</v>
      </c>
    </row>
    <row r="2" spans="1:15" ht="54.75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94.5" customHeight="1" thickBot="1">
      <c r="A7" s="188" t="s">
        <v>2</v>
      </c>
      <c r="B7" s="189"/>
      <c r="C7" s="189"/>
      <c r="D7" s="190"/>
      <c r="E7" s="7" t="s">
        <v>3</v>
      </c>
      <c r="F7" s="8" t="s">
        <v>4</v>
      </c>
      <c r="G7" s="9"/>
      <c r="H7" s="9"/>
      <c r="I7" s="9"/>
      <c r="J7" s="9"/>
      <c r="K7" s="9"/>
      <c r="L7" s="9"/>
      <c r="M7" s="9"/>
      <c r="N7" s="6" t="s">
        <v>58</v>
      </c>
      <c r="O7" s="3"/>
      <c r="P7" s="3"/>
      <c r="Q7" s="72" t="s">
        <v>43</v>
      </c>
    </row>
    <row r="8" spans="1:18" ht="33.75" customHeight="1" thickBot="1">
      <c r="A8" s="192" t="s">
        <v>14</v>
      </c>
      <c r="B8" s="193"/>
      <c r="C8" s="193"/>
      <c r="D8" s="194"/>
      <c r="E8" s="48" t="e">
        <f>#REF!*#REF!</f>
        <v>#REF!</v>
      </c>
      <c r="F8" s="49" t="e">
        <f>E8/#REF!</f>
        <v>#REF!</v>
      </c>
      <c r="G8" s="50"/>
      <c r="H8" s="50"/>
      <c r="I8" s="50"/>
      <c r="J8" s="50"/>
      <c r="K8" s="50"/>
      <c r="L8" s="50"/>
      <c r="M8" s="50"/>
      <c r="N8" s="51">
        <v>1309.78</v>
      </c>
      <c r="O8" s="10"/>
      <c r="P8" s="10"/>
      <c r="Q8" s="73"/>
      <c r="R8" s="4"/>
    </row>
    <row r="9" spans="1:18" ht="31.5" customHeight="1" thickBot="1">
      <c r="A9" s="192" t="s">
        <v>21</v>
      </c>
      <c r="B9" s="193"/>
      <c r="C9" s="193"/>
      <c r="D9" s="194"/>
      <c r="E9" s="48" t="e">
        <f>#REF!*#REF!</f>
        <v>#REF!</v>
      </c>
      <c r="F9" s="49" t="e">
        <f>E9/#REF!</f>
        <v>#REF!</v>
      </c>
      <c r="G9" s="50"/>
      <c r="H9" s="50"/>
      <c r="I9" s="50"/>
      <c r="J9" s="50"/>
      <c r="K9" s="50"/>
      <c r="L9" s="50"/>
      <c r="M9" s="50"/>
      <c r="N9" s="51">
        <v>253.23</v>
      </c>
      <c r="O9" s="10"/>
      <c r="P9" s="10"/>
      <c r="Q9" s="73"/>
      <c r="R9" s="4"/>
    </row>
    <row r="10" spans="1:18" ht="38.25" customHeight="1" thickBot="1">
      <c r="A10" s="192" t="s">
        <v>22</v>
      </c>
      <c r="B10" s="193"/>
      <c r="C10" s="194"/>
      <c r="D10" s="47"/>
      <c r="E10" s="48"/>
      <c r="F10" s="49"/>
      <c r="G10" s="50"/>
      <c r="H10" s="50"/>
      <c r="I10" s="50"/>
      <c r="J10" s="50"/>
      <c r="K10" s="50"/>
      <c r="L10" s="50"/>
      <c r="M10" s="50"/>
      <c r="N10" s="51">
        <v>307.37</v>
      </c>
      <c r="O10" s="10"/>
      <c r="P10" s="10"/>
      <c r="Q10" s="73"/>
      <c r="R10" s="4"/>
    </row>
    <row r="11" spans="1:18" ht="42" customHeight="1" thickBot="1">
      <c r="A11" s="192" t="s">
        <v>44</v>
      </c>
      <c r="B11" s="193"/>
      <c r="C11" s="193"/>
      <c r="D11" s="194"/>
      <c r="E11" s="48" t="e">
        <f>#REF!*#REF!</f>
        <v>#REF!</v>
      </c>
      <c r="F11" s="49" t="e">
        <f>E11/#REF!</f>
        <v>#REF!</v>
      </c>
      <c r="G11" s="50"/>
      <c r="H11" s="50"/>
      <c r="I11" s="50"/>
      <c r="J11" s="50"/>
      <c r="K11" s="50"/>
      <c r="L11" s="50"/>
      <c r="M11" s="50"/>
      <c r="N11" s="51">
        <v>108.2</v>
      </c>
      <c r="O11" s="10"/>
      <c r="P11" s="10"/>
      <c r="Q11" s="73"/>
      <c r="R11" s="4"/>
    </row>
    <row r="12" spans="1:18" ht="33.75" customHeight="1" thickBot="1">
      <c r="A12" s="192" t="s">
        <v>45</v>
      </c>
      <c r="B12" s="193"/>
      <c r="C12" s="193"/>
      <c r="D12" s="194"/>
      <c r="E12" s="48" t="e">
        <f>#REF!*#REF!</f>
        <v>#REF!</v>
      </c>
      <c r="F12" s="49" t="e">
        <f>E12/#REF!</f>
        <v>#REF!</v>
      </c>
      <c r="G12" s="50"/>
      <c r="H12" s="50"/>
      <c r="I12" s="50"/>
      <c r="J12" s="50"/>
      <c r="K12" s="50"/>
      <c r="L12" s="50"/>
      <c r="M12" s="50"/>
      <c r="N12" s="51">
        <v>93.33</v>
      </c>
      <c r="O12" s="10"/>
      <c r="P12" s="10"/>
      <c r="Q12" s="73"/>
      <c r="R12" s="4"/>
    </row>
    <row r="13" spans="1:18" ht="39" customHeight="1" thickBot="1">
      <c r="A13" s="192" t="s">
        <v>46</v>
      </c>
      <c r="B13" s="193"/>
      <c r="C13" s="193"/>
      <c r="D13" s="194"/>
      <c r="E13" s="48" t="e">
        <f>#REF!*#REF!</f>
        <v>#REF!</v>
      </c>
      <c r="F13" s="49" t="e">
        <f>E13/#REF!</f>
        <v>#REF!</v>
      </c>
      <c r="G13" s="50"/>
      <c r="H13" s="50"/>
      <c r="I13" s="50"/>
      <c r="J13" s="50"/>
      <c r="K13" s="50"/>
      <c r="L13" s="50"/>
      <c r="M13" s="50"/>
      <c r="N13" s="51">
        <v>66.87</v>
      </c>
      <c r="O13" s="10"/>
      <c r="P13" s="10"/>
      <c r="Q13" s="73"/>
      <c r="R13" s="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60" customHeight="1">
      <c r="A17" s="122" t="s">
        <v>71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16.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8" ht="64.5" customHeight="1" thickBot="1">
      <c r="A19" s="123"/>
      <c r="B19" s="123" t="s">
        <v>1</v>
      </c>
      <c r="C19" s="123" t="s">
        <v>23</v>
      </c>
      <c r="D19" s="125" t="s">
        <v>24</v>
      </c>
      <c r="E19" s="126"/>
      <c r="F19" s="127" t="s">
        <v>5</v>
      </c>
      <c r="G19" s="126"/>
      <c r="H19" s="128" t="s">
        <v>25</v>
      </c>
      <c r="I19" s="129"/>
      <c r="J19" s="125" t="s">
        <v>24</v>
      </c>
      <c r="K19" s="126"/>
      <c r="L19" s="127" t="s">
        <v>5</v>
      </c>
      <c r="M19" s="130"/>
      <c r="N19" s="131" t="s">
        <v>7</v>
      </c>
      <c r="O19" s="132"/>
      <c r="P19" s="133" t="s">
        <v>26</v>
      </c>
      <c r="Q19" s="134"/>
      <c r="R19" s="13"/>
    </row>
    <row r="20" spans="1:18" ht="15.75" customHeight="1" thickBot="1">
      <c r="A20" s="124"/>
      <c r="B20" s="124"/>
      <c r="C20" s="124"/>
      <c r="D20" s="14" t="s">
        <v>8</v>
      </c>
      <c r="E20" s="5" t="s">
        <v>9</v>
      </c>
      <c r="F20" s="5" t="s">
        <v>8</v>
      </c>
      <c r="G20" s="5" t="s">
        <v>9</v>
      </c>
      <c r="H20" s="15" t="s">
        <v>8</v>
      </c>
      <c r="I20" s="16" t="s">
        <v>9</v>
      </c>
      <c r="J20" s="14" t="s">
        <v>8</v>
      </c>
      <c r="K20" s="5" t="s">
        <v>9</v>
      </c>
      <c r="L20" s="5" t="s">
        <v>8</v>
      </c>
      <c r="M20" s="17" t="s">
        <v>9</v>
      </c>
      <c r="N20" s="21" t="s">
        <v>8</v>
      </c>
      <c r="O20" s="23" t="s">
        <v>9</v>
      </c>
      <c r="P20" s="102" t="s">
        <v>8</v>
      </c>
      <c r="Q20" s="18" t="s">
        <v>9</v>
      </c>
      <c r="R20" s="13"/>
    </row>
    <row r="21" spans="1:17" ht="81.75" customHeight="1" thickBot="1">
      <c r="A21" s="135" t="s">
        <v>27</v>
      </c>
      <c r="B21" s="179" t="s">
        <v>28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74"/>
      <c r="Q21" s="75"/>
    </row>
    <row r="22" spans="1:18" ht="49.5" customHeight="1" thickBot="1">
      <c r="A22" s="136"/>
      <c r="B22" s="25" t="s">
        <v>29</v>
      </c>
      <c r="C22" s="11" t="s">
        <v>6</v>
      </c>
      <c r="D22" s="137" t="s">
        <v>0</v>
      </c>
      <c r="E22" s="138"/>
      <c r="F22" s="139" t="s">
        <v>0</v>
      </c>
      <c r="G22" s="138"/>
      <c r="H22" s="140">
        <v>94175</v>
      </c>
      <c r="I22" s="141"/>
      <c r="J22" s="137" t="s">
        <v>0</v>
      </c>
      <c r="K22" s="138"/>
      <c r="L22" s="139" t="s">
        <v>0</v>
      </c>
      <c r="M22" s="142"/>
      <c r="N22" s="143">
        <v>235148</v>
      </c>
      <c r="O22" s="144"/>
      <c r="P22" s="145" t="e">
        <f>SUM(P23:Q28)</f>
        <v>#REF!</v>
      </c>
      <c r="Q22" s="141"/>
      <c r="R22" s="1"/>
    </row>
    <row r="23" spans="1:18" ht="33.75" customHeight="1" thickBot="1">
      <c r="A23" s="136"/>
      <c r="B23" s="27" t="s">
        <v>15</v>
      </c>
      <c r="C23" s="28" t="s">
        <v>6</v>
      </c>
      <c r="D23" s="29"/>
      <c r="E23" s="30"/>
      <c r="F23" s="30"/>
      <c r="G23" s="30"/>
      <c r="H23" s="31"/>
      <c r="I23" s="32"/>
      <c r="J23" s="146" t="s">
        <v>0</v>
      </c>
      <c r="K23" s="147"/>
      <c r="L23" s="148" t="s">
        <v>0</v>
      </c>
      <c r="M23" s="149"/>
      <c r="N23" s="143">
        <v>59335</v>
      </c>
      <c r="O23" s="144"/>
      <c r="P23" s="146" t="e">
        <f>#REF!/(#REF!/1000)/АЭ!S18</f>
        <v>#REF!</v>
      </c>
      <c r="Q23" s="150"/>
      <c r="R23" s="1"/>
    </row>
    <row r="24" spans="1:18" ht="29.25" customHeight="1" thickBot="1">
      <c r="A24" s="136"/>
      <c r="B24" s="27" t="s">
        <v>16</v>
      </c>
      <c r="C24" s="28" t="s">
        <v>6</v>
      </c>
      <c r="D24" s="29"/>
      <c r="E24" s="30"/>
      <c r="F24" s="30"/>
      <c r="G24" s="30"/>
      <c r="H24" s="31"/>
      <c r="I24" s="32"/>
      <c r="J24" s="146" t="s">
        <v>0</v>
      </c>
      <c r="K24" s="147"/>
      <c r="L24" s="148" t="s">
        <v>0</v>
      </c>
      <c r="M24" s="149"/>
      <c r="N24" s="143" t="s">
        <v>0</v>
      </c>
      <c r="O24" s="144"/>
      <c r="P24" s="146"/>
      <c r="Q24" s="150"/>
      <c r="R24" s="1"/>
    </row>
    <row r="25" spans="1:18" ht="24.75" customHeight="1" thickBot="1">
      <c r="A25" s="136"/>
      <c r="B25" s="27" t="s">
        <v>17</v>
      </c>
      <c r="C25" s="28" t="s">
        <v>6</v>
      </c>
      <c r="D25" s="29"/>
      <c r="E25" s="30"/>
      <c r="F25" s="30"/>
      <c r="G25" s="30"/>
      <c r="H25" s="31"/>
      <c r="I25" s="32"/>
      <c r="J25" s="146" t="s">
        <v>0</v>
      </c>
      <c r="K25" s="147"/>
      <c r="L25" s="148" t="s">
        <v>0</v>
      </c>
      <c r="M25" s="149"/>
      <c r="N25" s="143">
        <v>16900</v>
      </c>
      <c r="O25" s="144"/>
      <c r="P25" s="146" t="e">
        <f>#REF!/(#REF!/1000)/АЭ!S18</f>
        <v>#REF!</v>
      </c>
      <c r="Q25" s="150"/>
      <c r="R25" s="1"/>
    </row>
    <row r="26" spans="1:18" ht="33" customHeight="1" thickBot="1">
      <c r="A26" s="136"/>
      <c r="B26" s="27" t="s">
        <v>18</v>
      </c>
      <c r="C26" s="28" t="s">
        <v>6</v>
      </c>
      <c r="D26" s="29"/>
      <c r="E26" s="30"/>
      <c r="F26" s="30"/>
      <c r="G26" s="30"/>
      <c r="H26" s="31"/>
      <c r="I26" s="32"/>
      <c r="J26" s="146" t="s">
        <v>0</v>
      </c>
      <c r="K26" s="147"/>
      <c r="L26" s="148" t="s">
        <v>0</v>
      </c>
      <c r="M26" s="149"/>
      <c r="N26" s="143">
        <v>80317</v>
      </c>
      <c r="O26" s="144"/>
      <c r="P26" s="146" t="e">
        <f>#REF!/(#REF!/1000)/АЭ!S18</f>
        <v>#REF!</v>
      </c>
      <c r="Q26" s="150"/>
      <c r="R26" s="1"/>
    </row>
    <row r="27" spans="1:18" ht="37.5" customHeight="1" thickBot="1">
      <c r="A27" s="136"/>
      <c r="B27" s="27" t="s">
        <v>19</v>
      </c>
      <c r="C27" s="28" t="s">
        <v>6</v>
      </c>
      <c r="D27" s="29"/>
      <c r="E27" s="30"/>
      <c r="F27" s="30"/>
      <c r="G27" s="30"/>
      <c r="H27" s="31"/>
      <c r="I27" s="32"/>
      <c r="J27" s="146" t="s">
        <v>0</v>
      </c>
      <c r="K27" s="147"/>
      <c r="L27" s="148" t="s">
        <v>0</v>
      </c>
      <c r="M27" s="149"/>
      <c r="N27" s="143" t="s">
        <v>0</v>
      </c>
      <c r="O27" s="144"/>
      <c r="P27" s="146"/>
      <c r="Q27" s="150"/>
      <c r="R27" s="1"/>
    </row>
    <row r="28" spans="1:18" ht="39.75" customHeight="1" thickBot="1">
      <c r="A28" s="136"/>
      <c r="B28" s="34" t="s">
        <v>20</v>
      </c>
      <c r="C28" s="35" t="s">
        <v>6</v>
      </c>
      <c r="D28" s="36"/>
      <c r="E28" s="37"/>
      <c r="F28" s="37"/>
      <c r="G28" s="37"/>
      <c r="H28" s="38"/>
      <c r="I28" s="39"/>
      <c r="J28" s="151" t="s">
        <v>0</v>
      </c>
      <c r="K28" s="152"/>
      <c r="L28" s="153" t="s">
        <v>0</v>
      </c>
      <c r="M28" s="154"/>
      <c r="N28" s="143">
        <v>78596</v>
      </c>
      <c r="O28" s="144"/>
      <c r="P28" s="146" t="e">
        <f>#REF!/(#REF!/1000)/АЭ!S18</f>
        <v>#REF!</v>
      </c>
      <c r="Q28" s="150"/>
      <c r="R28" s="1"/>
    </row>
    <row r="29" spans="1:18" ht="42" customHeight="1" thickBot="1">
      <c r="A29" s="136"/>
      <c r="B29" s="25" t="s">
        <v>30</v>
      </c>
      <c r="C29" s="11" t="s">
        <v>6</v>
      </c>
      <c r="D29" s="137" t="s">
        <v>0</v>
      </c>
      <c r="E29" s="138"/>
      <c r="F29" s="139" t="s">
        <v>0</v>
      </c>
      <c r="G29" s="138"/>
      <c r="H29" s="140">
        <v>94175</v>
      </c>
      <c r="I29" s="141"/>
      <c r="J29" s="137" t="s">
        <v>0</v>
      </c>
      <c r="K29" s="138"/>
      <c r="L29" s="139" t="s">
        <v>0</v>
      </c>
      <c r="M29" s="142"/>
      <c r="N29" s="103">
        <v>45463</v>
      </c>
      <c r="O29" s="71">
        <v>55183</v>
      </c>
      <c r="P29" s="26" t="e">
        <f>SUM(P30:P35)</f>
        <v>#REF!</v>
      </c>
      <c r="Q29" s="41" t="e">
        <f>SUM(Q30:Q35)</f>
        <v>#REF!</v>
      </c>
      <c r="R29" s="1"/>
    </row>
    <row r="30" spans="1:18" ht="32.25" customHeight="1" thickBot="1">
      <c r="A30" s="136"/>
      <c r="B30" s="27" t="s">
        <v>15</v>
      </c>
      <c r="C30" s="28" t="s">
        <v>6</v>
      </c>
      <c r="D30" s="29"/>
      <c r="E30" s="30"/>
      <c r="F30" s="30"/>
      <c r="G30" s="30"/>
      <c r="H30" s="31"/>
      <c r="I30" s="32"/>
      <c r="J30" s="146" t="s">
        <v>0</v>
      </c>
      <c r="K30" s="147"/>
      <c r="L30" s="148" t="s">
        <v>0</v>
      </c>
      <c r="M30" s="149"/>
      <c r="N30" s="103">
        <v>9869</v>
      </c>
      <c r="O30" s="71">
        <v>10751</v>
      </c>
      <c r="P30" s="33" t="e">
        <f>#REF!/(#REF!/1000)/АЭ!S18</f>
        <v>#REF!</v>
      </c>
      <c r="Q30" s="42" t="e">
        <f>#REF!/(#REF!/1000)/АЭ!S18</f>
        <v>#REF!</v>
      </c>
      <c r="R30" s="1"/>
    </row>
    <row r="31" spans="1:18" ht="27" customHeight="1" thickBot="1">
      <c r="A31" s="136"/>
      <c r="B31" s="27" t="s">
        <v>16</v>
      </c>
      <c r="C31" s="28" t="s">
        <v>6</v>
      </c>
      <c r="D31" s="29"/>
      <c r="E31" s="30"/>
      <c r="F31" s="30"/>
      <c r="G31" s="30"/>
      <c r="H31" s="31"/>
      <c r="I31" s="32"/>
      <c r="J31" s="146" t="s">
        <v>0</v>
      </c>
      <c r="K31" s="147"/>
      <c r="L31" s="148" t="s">
        <v>0</v>
      </c>
      <c r="M31" s="149"/>
      <c r="N31" s="103" t="s">
        <v>0</v>
      </c>
      <c r="O31" s="71" t="s">
        <v>0</v>
      </c>
      <c r="P31" s="33"/>
      <c r="Q31" s="42"/>
      <c r="R31" s="1"/>
    </row>
    <row r="32" spans="1:18" ht="24" customHeight="1" thickBot="1">
      <c r="A32" s="136"/>
      <c r="B32" s="27" t="s">
        <v>17</v>
      </c>
      <c r="C32" s="28" t="s">
        <v>6</v>
      </c>
      <c r="D32" s="29"/>
      <c r="E32" s="30"/>
      <c r="F32" s="30"/>
      <c r="G32" s="30"/>
      <c r="H32" s="31"/>
      <c r="I32" s="32"/>
      <c r="J32" s="146" t="s">
        <v>0</v>
      </c>
      <c r="K32" s="147"/>
      <c r="L32" s="148" t="s">
        <v>0</v>
      </c>
      <c r="M32" s="149"/>
      <c r="N32" s="103">
        <v>2868</v>
      </c>
      <c r="O32" s="71">
        <v>2956</v>
      </c>
      <c r="P32" s="33" t="e">
        <f>#REF!/(#REF!/1000)/АЭ!S18</f>
        <v>#REF!</v>
      </c>
      <c r="Q32" s="42" t="e">
        <f>#REF!/(#REF!/1000)/АЭ!S18</f>
        <v>#REF!</v>
      </c>
      <c r="R32" s="1"/>
    </row>
    <row r="33" spans="1:18" ht="28.5" customHeight="1" thickBot="1">
      <c r="A33" s="136"/>
      <c r="B33" s="27" t="s">
        <v>18</v>
      </c>
      <c r="C33" s="28" t="s">
        <v>6</v>
      </c>
      <c r="D33" s="29"/>
      <c r="E33" s="30"/>
      <c r="F33" s="30"/>
      <c r="G33" s="30"/>
      <c r="H33" s="31"/>
      <c r="I33" s="32"/>
      <c r="J33" s="146" t="s">
        <v>0</v>
      </c>
      <c r="K33" s="147"/>
      <c r="L33" s="148" t="s">
        <v>0</v>
      </c>
      <c r="M33" s="149"/>
      <c r="N33" s="103">
        <v>13789</v>
      </c>
      <c r="O33" s="71">
        <v>14036</v>
      </c>
      <c r="P33" s="33" t="e">
        <f>#REF!/(#REF!/1000)/АЭ!S18</f>
        <v>#REF!</v>
      </c>
      <c r="Q33" s="42" t="e">
        <f>#REF!/(#REF!/1000)/АЭ!S18</f>
        <v>#REF!</v>
      </c>
      <c r="R33" s="1"/>
    </row>
    <row r="34" spans="1:18" ht="39.75" customHeight="1" thickBot="1">
      <c r="A34" s="136"/>
      <c r="B34" s="27" t="s">
        <v>19</v>
      </c>
      <c r="C34" s="28" t="s">
        <v>6</v>
      </c>
      <c r="D34" s="29"/>
      <c r="E34" s="30"/>
      <c r="F34" s="30"/>
      <c r="G34" s="30"/>
      <c r="H34" s="31"/>
      <c r="I34" s="32"/>
      <c r="J34" s="146" t="s">
        <v>0</v>
      </c>
      <c r="K34" s="147"/>
      <c r="L34" s="148" t="s">
        <v>0</v>
      </c>
      <c r="M34" s="149"/>
      <c r="N34" s="103" t="s">
        <v>0</v>
      </c>
      <c r="O34" s="71" t="s">
        <v>0</v>
      </c>
      <c r="P34" s="33"/>
      <c r="Q34" s="42"/>
      <c r="R34" s="1"/>
    </row>
    <row r="35" spans="1:18" ht="51" customHeight="1" thickBot="1">
      <c r="A35" s="136"/>
      <c r="B35" s="34" t="s">
        <v>20</v>
      </c>
      <c r="C35" s="35" t="s">
        <v>6</v>
      </c>
      <c r="D35" s="36"/>
      <c r="E35" s="37"/>
      <c r="F35" s="37"/>
      <c r="G35" s="37"/>
      <c r="H35" s="38"/>
      <c r="I35" s="39"/>
      <c r="J35" s="151" t="s">
        <v>0</v>
      </c>
      <c r="K35" s="152"/>
      <c r="L35" s="153" t="s">
        <v>0</v>
      </c>
      <c r="M35" s="154"/>
      <c r="N35" s="103">
        <v>18938</v>
      </c>
      <c r="O35" s="71">
        <v>27439</v>
      </c>
      <c r="P35" s="40" t="e">
        <f>#REF!/(#REF!/1000)/АЭ!S18</f>
        <v>#REF!</v>
      </c>
      <c r="Q35" s="43" t="e">
        <f>#REF!/(#REF!/1000)/АЭ!S18</f>
        <v>#REF!</v>
      </c>
      <c r="R35" s="1"/>
    </row>
    <row r="36" spans="1:18" ht="46.5" customHeight="1" thickBot="1">
      <c r="A36" s="136"/>
      <c r="B36" s="25" t="s">
        <v>57</v>
      </c>
      <c r="C36" s="11" t="s">
        <v>6</v>
      </c>
      <c r="D36" s="137" t="s">
        <v>0</v>
      </c>
      <c r="E36" s="138"/>
      <c r="F36" s="139" t="s">
        <v>0</v>
      </c>
      <c r="G36" s="138"/>
      <c r="H36" s="140">
        <v>94175</v>
      </c>
      <c r="I36" s="141"/>
      <c r="J36" s="137" t="s">
        <v>0</v>
      </c>
      <c r="K36" s="138"/>
      <c r="L36" s="139" t="s">
        <v>0</v>
      </c>
      <c r="M36" s="142"/>
      <c r="N36" s="103">
        <v>19425</v>
      </c>
      <c r="O36" s="103">
        <v>17833</v>
      </c>
      <c r="P36" s="41" t="e">
        <f>SUM(P37:P42)</f>
        <v>#REF!</v>
      </c>
      <c r="Q36" s="41" t="e">
        <f>SUM(Q37:Q42)</f>
        <v>#REF!</v>
      </c>
      <c r="R36" s="1"/>
    </row>
    <row r="37" spans="1:18" ht="30" customHeight="1" thickBot="1">
      <c r="A37" s="136"/>
      <c r="B37" s="27" t="s">
        <v>15</v>
      </c>
      <c r="C37" s="28" t="s">
        <v>6</v>
      </c>
      <c r="D37" s="29"/>
      <c r="E37" s="30"/>
      <c r="F37" s="30"/>
      <c r="G37" s="30"/>
      <c r="H37" s="31"/>
      <c r="I37" s="32"/>
      <c r="J37" s="146" t="s">
        <v>0</v>
      </c>
      <c r="K37" s="147"/>
      <c r="L37" s="148" t="s">
        <v>0</v>
      </c>
      <c r="M37" s="149"/>
      <c r="N37" s="103">
        <v>4028</v>
      </c>
      <c r="O37" s="103">
        <v>3157</v>
      </c>
      <c r="P37" s="42" t="e">
        <f>#REF!/(#REF!/1000)/АЭ!S18</f>
        <v>#REF!</v>
      </c>
      <c r="Q37" s="42" t="e">
        <f>#REF!/(#REF!/1000)/АЭ!S18</f>
        <v>#REF!</v>
      </c>
      <c r="R37" s="1"/>
    </row>
    <row r="38" spans="1:18" ht="26.25" customHeight="1" thickBot="1">
      <c r="A38" s="136"/>
      <c r="B38" s="27" t="s">
        <v>16</v>
      </c>
      <c r="C38" s="28" t="s">
        <v>6</v>
      </c>
      <c r="D38" s="29"/>
      <c r="E38" s="30"/>
      <c r="F38" s="30"/>
      <c r="G38" s="30"/>
      <c r="H38" s="31"/>
      <c r="I38" s="32"/>
      <c r="J38" s="146" t="s">
        <v>0</v>
      </c>
      <c r="K38" s="147"/>
      <c r="L38" s="148" t="s">
        <v>0</v>
      </c>
      <c r="M38" s="149"/>
      <c r="N38" s="103" t="s">
        <v>0</v>
      </c>
      <c r="O38" s="103" t="s">
        <v>0</v>
      </c>
      <c r="P38" s="52"/>
      <c r="Q38" s="52"/>
      <c r="R38" s="1"/>
    </row>
    <row r="39" spans="1:18" ht="24.75" customHeight="1" thickBot="1">
      <c r="A39" s="136"/>
      <c r="B39" s="27" t="s">
        <v>17</v>
      </c>
      <c r="C39" s="28" t="s">
        <v>6</v>
      </c>
      <c r="D39" s="29"/>
      <c r="E39" s="30"/>
      <c r="F39" s="30"/>
      <c r="G39" s="30"/>
      <c r="H39" s="31"/>
      <c r="I39" s="32"/>
      <c r="J39" s="146" t="s">
        <v>0</v>
      </c>
      <c r="K39" s="147"/>
      <c r="L39" s="148" t="s">
        <v>0</v>
      </c>
      <c r="M39" s="149"/>
      <c r="N39" s="103">
        <v>1513</v>
      </c>
      <c r="O39" s="103">
        <v>1594</v>
      </c>
      <c r="P39" s="42" t="e">
        <f>#REF!/(#REF!/1000)/АЭ!S18</f>
        <v>#REF!</v>
      </c>
      <c r="Q39" s="42" t="e">
        <f>#REF!/(#REF!/1000)/АЭ!S18</f>
        <v>#REF!</v>
      </c>
      <c r="R39" s="1"/>
    </row>
    <row r="40" spans="1:18" ht="24.75" customHeight="1" thickBot="1">
      <c r="A40" s="136"/>
      <c r="B40" s="27" t="s">
        <v>18</v>
      </c>
      <c r="C40" s="28" t="s">
        <v>6</v>
      </c>
      <c r="D40" s="29"/>
      <c r="E40" s="30"/>
      <c r="F40" s="30"/>
      <c r="G40" s="30"/>
      <c r="H40" s="31"/>
      <c r="I40" s="32"/>
      <c r="J40" s="146" t="s">
        <v>0</v>
      </c>
      <c r="K40" s="147"/>
      <c r="L40" s="148" t="s">
        <v>0</v>
      </c>
      <c r="M40" s="149"/>
      <c r="N40" s="103">
        <v>5129</v>
      </c>
      <c r="O40" s="103">
        <v>3990</v>
      </c>
      <c r="P40" s="42" t="e">
        <f>#REF!/(#REF!/1000)/АЭ!S18</f>
        <v>#REF!</v>
      </c>
      <c r="Q40" s="42" t="e">
        <f>#REF!/(#REF!/1000)/АЭ!S18</f>
        <v>#REF!</v>
      </c>
      <c r="R40" s="1"/>
    </row>
    <row r="41" spans="1:18" ht="37.5" customHeight="1" thickBot="1">
      <c r="A41" s="136"/>
      <c r="B41" s="27" t="s">
        <v>19</v>
      </c>
      <c r="C41" s="28" t="s">
        <v>6</v>
      </c>
      <c r="D41" s="29"/>
      <c r="E41" s="30"/>
      <c r="F41" s="30"/>
      <c r="G41" s="30"/>
      <c r="H41" s="31"/>
      <c r="I41" s="32"/>
      <c r="J41" s="146" t="s">
        <v>0</v>
      </c>
      <c r="K41" s="147"/>
      <c r="L41" s="148" t="s">
        <v>0</v>
      </c>
      <c r="M41" s="149"/>
      <c r="N41" s="103">
        <v>1859</v>
      </c>
      <c r="O41" s="103">
        <v>1405</v>
      </c>
      <c r="P41" s="42" t="e">
        <f>#REF!/(#REF!/1000)/АЭ!S18</f>
        <v>#REF!</v>
      </c>
      <c r="Q41" s="42" t="e">
        <f>#REF!/(#REF!/1000)/АЭ!S18</f>
        <v>#REF!</v>
      </c>
      <c r="R41" s="1"/>
    </row>
    <row r="42" spans="1:18" ht="34.5" customHeight="1" thickBot="1">
      <c r="A42" s="136"/>
      <c r="B42" s="34" t="s">
        <v>20</v>
      </c>
      <c r="C42" s="35" t="s">
        <v>6</v>
      </c>
      <c r="D42" s="36"/>
      <c r="E42" s="37"/>
      <c r="F42" s="37"/>
      <c r="G42" s="37"/>
      <c r="H42" s="38"/>
      <c r="I42" s="39"/>
      <c r="J42" s="151" t="s">
        <v>0</v>
      </c>
      <c r="K42" s="152"/>
      <c r="L42" s="153" t="s">
        <v>0</v>
      </c>
      <c r="M42" s="154"/>
      <c r="N42" s="103">
        <v>6896</v>
      </c>
      <c r="O42" s="103">
        <v>7687</v>
      </c>
      <c r="P42" s="43" t="e">
        <f>#REF!/(#REF!/1000)/АЭ!S18</f>
        <v>#REF!</v>
      </c>
      <c r="Q42" s="43" t="e">
        <f>#REF!/(#REF!/1000)/АЭ!S18</f>
        <v>#REF!</v>
      </c>
      <c r="R42" s="1"/>
    </row>
    <row r="43" spans="1:18" ht="35.25" customHeight="1" thickBot="1">
      <c r="A43" s="136"/>
      <c r="B43" s="25" t="s">
        <v>47</v>
      </c>
      <c r="C43" s="11" t="s">
        <v>6</v>
      </c>
      <c r="D43" s="137" t="s">
        <v>0</v>
      </c>
      <c r="E43" s="138"/>
      <c r="F43" s="139" t="s">
        <v>0</v>
      </c>
      <c r="G43" s="138"/>
      <c r="H43" s="140">
        <v>94175</v>
      </c>
      <c r="I43" s="141"/>
      <c r="J43" s="137" t="s">
        <v>0</v>
      </c>
      <c r="K43" s="138"/>
      <c r="L43" s="139" t="s">
        <v>0</v>
      </c>
      <c r="M43" s="142"/>
      <c r="N43" s="103" t="s">
        <v>0</v>
      </c>
      <c r="O43" s="103">
        <v>12005</v>
      </c>
      <c r="P43" s="44"/>
      <c r="Q43" s="41" t="e">
        <f>SUM(Q44:Q49)</f>
        <v>#REF!</v>
      </c>
      <c r="R43" s="1"/>
    </row>
    <row r="44" spans="1:18" ht="35.25" customHeight="1" thickBot="1">
      <c r="A44" s="136"/>
      <c r="B44" s="27" t="s">
        <v>15</v>
      </c>
      <c r="C44" s="28" t="s">
        <v>6</v>
      </c>
      <c r="D44" s="29"/>
      <c r="E44" s="30"/>
      <c r="F44" s="30"/>
      <c r="G44" s="30"/>
      <c r="H44" s="31"/>
      <c r="I44" s="32"/>
      <c r="J44" s="146" t="s">
        <v>0</v>
      </c>
      <c r="K44" s="147"/>
      <c r="L44" s="148" t="s">
        <v>0</v>
      </c>
      <c r="M44" s="149"/>
      <c r="N44" s="103" t="s">
        <v>0</v>
      </c>
      <c r="O44" s="103">
        <v>2896</v>
      </c>
      <c r="P44" s="45"/>
      <c r="Q44" s="46" t="e">
        <f>#REF!/(#REF!/1000)/АЭ!S18</f>
        <v>#REF!</v>
      </c>
      <c r="R44" s="1"/>
    </row>
    <row r="45" spans="1:18" ht="24.75" customHeight="1" thickBot="1">
      <c r="A45" s="136"/>
      <c r="B45" s="27" t="s">
        <v>16</v>
      </c>
      <c r="C45" s="28" t="s">
        <v>6</v>
      </c>
      <c r="D45" s="29"/>
      <c r="E45" s="30"/>
      <c r="F45" s="30"/>
      <c r="G45" s="30"/>
      <c r="H45" s="31"/>
      <c r="I45" s="32"/>
      <c r="J45" s="146" t="s">
        <v>0</v>
      </c>
      <c r="K45" s="147"/>
      <c r="L45" s="148" t="s">
        <v>0</v>
      </c>
      <c r="M45" s="149"/>
      <c r="N45" s="103" t="s">
        <v>0</v>
      </c>
      <c r="O45" s="103"/>
      <c r="P45" s="45"/>
      <c r="Q45" s="42"/>
      <c r="R45" s="1"/>
    </row>
    <row r="46" spans="1:18" ht="24.75" customHeight="1" thickBot="1">
      <c r="A46" s="136"/>
      <c r="B46" s="27" t="s">
        <v>17</v>
      </c>
      <c r="C46" s="28" t="s">
        <v>6</v>
      </c>
      <c r="D46" s="29"/>
      <c r="E46" s="30"/>
      <c r="F46" s="30"/>
      <c r="G46" s="30"/>
      <c r="H46" s="31"/>
      <c r="I46" s="32"/>
      <c r="J46" s="146" t="s">
        <v>0</v>
      </c>
      <c r="K46" s="147"/>
      <c r="L46" s="148" t="s">
        <v>0</v>
      </c>
      <c r="M46" s="149"/>
      <c r="N46" s="103" t="s">
        <v>0</v>
      </c>
      <c r="O46" s="103">
        <v>2382</v>
      </c>
      <c r="P46" s="45"/>
      <c r="Q46" s="46" t="e">
        <f>#REF!/(#REF!/1000)/АЭ!S18</f>
        <v>#REF!</v>
      </c>
      <c r="R46" s="1"/>
    </row>
    <row r="47" spans="1:18" ht="24.75" customHeight="1" thickBot="1">
      <c r="A47" s="136"/>
      <c r="B47" s="27" t="s">
        <v>18</v>
      </c>
      <c r="C47" s="28" t="s">
        <v>6</v>
      </c>
      <c r="D47" s="29"/>
      <c r="E47" s="30"/>
      <c r="F47" s="30"/>
      <c r="G47" s="30"/>
      <c r="H47" s="31"/>
      <c r="I47" s="32"/>
      <c r="J47" s="146" t="s">
        <v>0</v>
      </c>
      <c r="K47" s="147"/>
      <c r="L47" s="148" t="s">
        <v>0</v>
      </c>
      <c r="M47" s="149"/>
      <c r="N47" s="103" t="s">
        <v>0</v>
      </c>
      <c r="O47" s="103">
        <v>4237</v>
      </c>
      <c r="P47" s="45"/>
      <c r="Q47" s="42" t="e">
        <f>#REF!/(#REF!/1000)/АЭ!S18</f>
        <v>#REF!</v>
      </c>
      <c r="R47" s="1"/>
    </row>
    <row r="48" spans="1:18" ht="36.75" customHeight="1" thickBot="1">
      <c r="A48" s="136"/>
      <c r="B48" s="27" t="s">
        <v>19</v>
      </c>
      <c r="C48" s="28" t="s">
        <v>6</v>
      </c>
      <c r="D48" s="29"/>
      <c r="E48" s="30"/>
      <c r="F48" s="30"/>
      <c r="G48" s="30"/>
      <c r="H48" s="31"/>
      <c r="I48" s="32"/>
      <c r="J48" s="146" t="s">
        <v>0</v>
      </c>
      <c r="K48" s="147"/>
      <c r="L48" s="148" t="s">
        <v>0</v>
      </c>
      <c r="M48" s="149"/>
      <c r="N48" s="103" t="s">
        <v>0</v>
      </c>
      <c r="O48" s="103">
        <v>511</v>
      </c>
      <c r="P48" s="45"/>
      <c r="Q48" s="42" t="e">
        <f>#REF!/(#REF!/1000)/АЭ!S18</f>
        <v>#REF!</v>
      </c>
      <c r="R48" s="1"/>
    </row>
    <row r="49" spans="1:18" ht="38.25" customHeight="1" thickBot="1">
      <c r="A49" s="136"/>
      <c r="B49" s="53" t="s">
        <v>20</v>
      </c>
      <c r="C49" s="54" t="s">
        <v>6</v>
      </c>
      <c r="D49" s="55"/>
      <c r="E49" s="56"/>
      <c r="F49" s="56"/>
      <c r="G49" s="56"/>
      <c r="H49" s="57"/>
      <c r="I49" s="58"/>
      <c r="J49" s="158" t="s">
        <v>0</v>
      </c>
      <c r="K49" s="159"/>
      <c r="L49" s="160" t="s">
        <v>0</v>
      </c>
      <c r="M49" s="161"/>
      <c r="N49" s="103" t="s">
        <v>0</v>
      </c>
      <c r="O49" s="103">
        <v>1889</v>
      </c>
      <c r="P49" s="59"/>
      <c r="Q49" s="46" t="e">
        <f>#REF!/(#REF!/1000)/АЭ!S18</f>
        <v>#REF!</v>
      </c>
      <c r="R49" s="1"/>
    </row>
    <row r="50" spans="1:18" ht="94.5" customHeight="1" thickBot="1">
      <c r="A50" s="162" t="s">
        <v>31</v>
      </c>
      <c r="B50" s="179" t="s">
        <v>32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4"/>
      <c r="P50" s="76"/>
      <c r="Q50" s="77"/>
      <c r="R50" s="1"/>
    </row>
    <row r="51" spans="1:17" ht="42.75" customHeight="1">
      <c r="A51" s="163"/>
      <c r="B51" s="87" t="s">
        <v>33</v>
      </c>
      <c r="C51" s="88" t="s">
        <v>10</v>
      </c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104">
        <v>339975</v>
      </c>
      <c r="O51" s="105">
        <v>494613</v>
      </c>
      <c r="P51" s="82" t="e">
        <f>#REF!</f>
        <v>#REF!</v>
      </c>
      <c r="Q51" s="64" t="e">
        <f>#REF!</f>
        <v>#REF!</v>
      </c>
    </row>
    <row r="52" spans="1:17" ht="39" customHeight="1">
      <c r="A52" s="163"/>
      <c r="B52" s="63" t="s">
        <v>34</v>
      </c>
      <c r="C52" s="60" t="s">
        <v>10</v>
      </c>
      <c r="D52" s="62">
        <v>213609</v>
      </c>
      <c r="E52" s="62">
        <v>288735</v>
      </c>
      <c r="F52" s="62">
        <v>53402</v>
      </c>
      <c r="G52" s="62">
        <v>72184</v>
      </c>
      <c r="H52" s="61">
        <f aca="true" t="shared" si="0" ref="H52:I54">D52+F52</f>
        <v>267011</v>
      </c>
      <c r="I52" s="61">
        <f t="shared" si="0"/>
        <v>360919</v>
      </c>
      <c r="J52" s="62" t="e">
        <f>#REF!</f>
        <v>#REF!</v>
      </c>
      <c r="K52" s="62" t="e">
        <f>#REF!</f>
        <v>#REF!</v>
      </c>
      <c r="L52" s="62" t="e">
        <f aca="true" t="shared" si="1" ref="L52:M54">J52/0.8*0.2</f>
        <v>#REF!</v>
      </c>
      <c r="M52" s="96" t="e">
        <f t="shared" si="1"/>
        <v>#REF!</v>
      </c>
      <c r="N52" s="97">
        <v>405525</v>
      </c>
      <c r="O52" s="98">
        <v>505100</v>
      </c>
      <c r="P52" s="82" t="e">
        <f>#REF!</f>
        <v>#REF!</v>
      </c>
      <c r="Q52" s="64" t="e">
        <f>#REF!</f>
        <v>#REF!</v>
      </c>
    </row>
    <row r="53" spans="1:17" ht="46.5" customHeight="1">
      <c r="A53" s="163"/>
      <c r="B53" s="63" t="s">
        <v>56</v>
      </c>
      <c r="C53" s="60" t="s">
        <v>10</v>
      </c>
      <c r="D53" s="62">
        <v>217115</v>
      </c>
      <c r="E53" s="62">
        <v>295613</v>
      </c>
      <c r="F53" s="62">
        <v>54279</v>
      </c>
      <c r="G53" s="62">
        <v>73903</v>
      </c>
      <c r="H53" s="61">
        <f t="shared" si="0"/>
        <v>271394</v>
      </c>
      <c r="I53" s="61">
        <f t="shared" si="0"/>
        <v>369516</v>
      </c>
      <c r="J53" s="62" t="e">
        <f>#REF!</f>
        <v>#REF!</v>
      </c>
      <c r="K53" s="62" t="e">
        <f>#REF!</f>
        <v>#REF!</v>
      </c>
      <c r="L53" s="62" t="e">
        <f t="shared" si="1"/>
        <v>#REF!</v>
      </c>
      <c r="M53" s="96" t="e">
        <f t="shared" si="1"/>
        <v>#REF!</v>
      </c>
      <c r="N53" s="97">
        <v>485200</v>
      </c>
      <c r="O53" s="98">
        <v>538800</v>
      </c>
      <c r="P53" s="82" t="e">
        <f>#REF!</f>
        <v>#REF!</v>
      </c>
      <c r="Q53" s="64" t="e">
        <f>#REF!</f>
        <v>#REF!</v>
      </c>
    </row>
    <row r="54" spans="1:17" ht="41.25" customHeight="1" thickBot="1">
      <c r="A54" s="163"/>
      <c r="B54" s="84" t="s">
        <v>48</v>
      </c>
      <c r="C54" s="85" t="s">
        <v>10</v>
      </c>
      <c r="D54" s="86">
        <v>217115</v>
      </c>
      <c r="E54" s="86">
        <v>336372</v>
      </c>
      <c r="F54" s="86">
        <v>54279</v>
      </c>
      <c r="G54" s="86">
        <v>84093</v>
      </c>
      <c r="H54" s="91">
        <f t="shared" si="0"/>
        <v>271394</v>
      </c>
      <c r="I54" s="91">
        <f t="shared" si="0"/>
        <v>420465</v>
      </c>
      <c r="J54" s="86" t="e">
        <f>#REF!</f>
        <v>#REF!</v>
      </c>
      <c r="K54" s="86" t="e">
        <f>#REF!</f>
        <v>#REF!</v>
      </c>
      <c r="L54" s="86" t="e">
        <f t="shared" si="1"/>
        <v>#REF!</v>
      </c>
      <c r="M54" s="99" t="e">
        <f t="shared" si="1"/>
        <v>#REF!</v>
      </c>
      <c r="N54" s="100">
        <v>485200</v>
      </c>
      <c r="O54" s="101">
        <v>565625</v>
      </c>
      <c r="P54" s="82" t="e">
        <f>#REF!</f>
        <v>#REF!</v>
      </c>
      <c r="Q54" s="64" t="e">
        <f>#REF!</f>
        <v>#REF!</v>
      </c>
    </row>
    <row r="55" spans="1:17" ht="101.25" customHeight="1" thickBot="1">
      <c r="A55" s="162" t="s">
        <v>35</v>
      </c>
      <c r="B55" s="183" t="s">
        <v>36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78"/>
      <c r="Q55" s="79"/>
    </row>
    <row r="56" spans="1:17" ht="44.25" customHeight="1">
      <c r="A56" s="163"/>
      <c r="B56" s="87" t="s">
        <v>37</v>
      </c>
      <c r="C56" s="88" t="s">
        <v>10</v>
      </c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92">
        <v>295738</v>
      </c>
      <c r="O56" s="93">
        <v>656713</v>
      </c>
      <c r="P56" s="82" t="e">
        <f>#REF!</f>
        <v>#REF!</v>
      </c>
      <c r="Q56" s="64" t="e">
        <f>#REF!</f>
        <v>#REF!</v>
      </c>
    </row>
    <row r="57" spans="1:17" ht="42.75" customHeight="1">
      <c r="A57" s="163"/>
      <c r="B57" s="63" t="s">
        <v>38</v>
      </c>
      <c r="C57" s="60" t="s">
        <v>10</v>
      </c>
      <c r="D57" s="62">
        <v>212180</v>
      </c>
      <c r="E57" s="62">
        <v>230942</v>
      </c>
      <c r="F57" s="62">
        <v>53045</v>
      </c>
      <c r="G57" s="62">
        <v>57736</v>
      </c>
      <c r="H57" s="61">
        <f>F57+D57</f>
        <v>265225</v>
      </c>
      <c r="I57" s="61">
        <f>E57+G57</f>
        <v>288678</v>
      </c>
      <c r="J57" s="62" t="e">
        <f>#REF!</f>
        <v>#REF!</v>
      </c>
      <c r="K57" s="62" t="e">
        <f>#REF!</f>
        <v>#REF!</v>
      </c>
      <c r="L57" s="62" t="e">
        <f aca="true" t="shared" si="2" ref="L57:M59">J57/0.8*0.2</f>
        <v>#REF!</v>
      </c>
      <c r="M57" s="96" t="e">
        <f t="shared" si="2"/>
        <v>#REF!</v>
      </c>
      <c r="N57" s="97">
        <v>314550</v>
      </c>
      <c r="O57" s="98">
        <v>697525</v>
      </c>
      <c r="P57" s="82" t="e">
        <f>#REF!</f>
        <v>#REF!</v>
      </c>
      <c r="Q57" s="64" t="e">
        <f>#REF!</f>
        <v>#REF!</v>
      </c>
    </row>
    <row r="58" spans="1:17" ht="39.75" customHeight="1">
      <c r="A58" s="163"/>
      <c r="B58" s="63" t="s">
        <v>55</v>
      </c>
      <c r="C58" s="60" t="s">
        <v>10</v>
      </c>
      <c r="D58" s="62">
        <v>295115</v>
      </c>
      <c r="E58" s="62">
        <v>241604</v>
      </c>
      <c r="F58" s="62">
        <v>73779</v>
      </c>
      <c r="G58" s="62">
        <v>60401</v>
      </c>
      <c r="H58" s="61">
        <f>F58+D58</f>
        <v>368894</v>
      </c>
      <c r="I58" s="61">
        <f>E58+G58</f>
        <v>302005</v>
      </c>
      <c r="J58" s="62" t="e">
        <f>#REF!</f>
        <v>#REF!</v>
      </c>
      <c r="K58" s="62" t="e">
        <f>#REF!</f>
        <v>#REF!</v>
      </c>
      <c r="L58" s="62" t="e">
        <f t="shared" si="2"/>
        <v>#REF!</v>
      </c>
      <c r="M58" s="96" t="e">
        <f t="shared" si="2"/>
        <v>#REF!</v>
      </c>
      <c r="N58" s="97">
        <v>424800</v>
      </c>
      <c r="O58" s="98">
        <v>822663</v>
      </c>
      <c r="P58" s="82" t="e">
        <f>#REF!</f>
        <v>#REF!</v>
      </c>
      <c r="Q58" s="64" t="e">
        <f>#REF!</f>
        <v>#REF!</v>
      </c>
    </row>
    <row r="59" spans="1:17" ht="39" customHeight="1" thickBot="1">
      <c r="A59" s="164"/>
      <c r="B59" s="84" t="s">
        <v>49</v>
      </c>
      <c r="C59" s="85" t="s">
        <v>10</v>
      </c>
      <c r="D59" s="86">
        <v>375003</v>
      </c>
      <c r="E59" s="86">
        <v>642926</v>
      </c>
      <c r="F59" s="86">
        <v>93751</v>
      </c>
      <c r="G59" s="86">
        <v>160732</v>
      </c>
      <c r="H59" s="91">
        <f>F59+D59</f>
        <v>468754</v>
      </c>
      <c r="I59" s="91">
        <f>E59+G59</f>
        <v>803658</v>
      </c>
      <c r="J59" s="86" t="e">
        <f>#REF!</f>
        <v>#REF!</v>
      </c>
      <c r="K59" s="86" t="e">
        <f>#REF!</f>
        <v>#REF!</v>
      </c>
      <c r="L59" s="86" t="e">
        <f t="shared" si="2"/>
        <v>#REF!</v>
      </c>
      <c r="M59" s="99" t="e">
        <f t="shared" si="2"/>
        <v>#REF!</v>
      </c>
      <c r="N59" s="94">
        <v>51413</v>
      </c>
      <c r="O59" s="95">
        <v>859788</v>
      </c>
      <c r="P59" s="82" t="e">
        <f>#REF!</f>
        <v>#REF!</v>
      </c>
      <c r="Q59" s="64" t="e">
        <f>#REF!</f>
        <v>#REF!</v>
      </c>
    </row>
    <row r="60" spans="1:17" ht="66.75" customHeight="1" thickBot="1">
      <c r="A60" s="162" t="s">
        <v>11</v>
      </c>
      <c r="B60" s="183" t="s">
        <v>39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  <c r="P60" s="78"/>
      <c r="Q60" s="79"/>
    </row>
    <row r="61" spans="1:17" ht="40.5" customHeight="1">
      <c r="A61" s="163"/>
      <c r="B61" s="87" t="s">
        <v>50</v>
      </c>
      <c r="C61" s="88" t="s">
        <v>13</v>
      </c>
      <c r="D61" s="157">
        <v>655765</v>
      </c>
      <c r="E61" s="157"/>
      <c r="F61" s="157">
        <v>163941</v>
      </c>
      <c r="G61" s="157"/>
      <c r="H61" s="165">
        <f>D61+F61</f>
        <v>819706</v>
      </c>
      <c r="I61" s="165"/>
      <c r="J61" s="157" t="e">
        <f>#REF!</f>
        <v>#REF!</v>
      </c>
      <c r="K61" s="157"/>
      <c r="L61" s="157" t="e">
        <f>J61/0.8*0.2</f>
        <v>#REF!</v>
      </c>
      <c r="M61" s="171"/>
      <c r="N61" s="92"/>
      <c r="O61" s="93">
        <v>229000</v>
      </c>
      <c r="P61" s="82"/>
      <c r="Q61" s="64">
        <f>'[1]Ставки С2-С4'!H23</f>
        <v>229000</v>
      </c>
    </row>
    <row r="62" spans="1:17" ht="38.25" customHeight="1" thickBot="1">
      <c r="A62" s="163"/>
      <c r="B62" s="84" t="s">
        <v>51</v>
      </c>
      <c r="C62" s="85" t="s">
        <v>13</v>
      </c>
      <c r="D62" s="172">
        <v>655765</v>
      </c>
      <c r="E62" s="172"/>
      <c r="F62" s="172">
        <v>163941</v>
      </c>
      <c r="G62" s="172"/>
      <c r="H62" s="173">
        <f>D62+F62</f>
        <v>819706</v>
      </c>
      <c r="I62" s="173"/>
      <c r="J62" s="172" t="e">
        <f>#REF!</f>
        <v>#REF!</v>
      </c>
      <c r="K62" s="172"/>
      <c r="L62" s="172" t="e">
        <f>J62/0.8*0.2</f>
        <v>#REF!</v>
      </c>
      <c r="M62" s="174"/>
      <c r="N62" s="94"/>
      <c r="O62" s="95">
        <v>229000</v>
      </c>
      <c r="P62" s="82"/>
      <c r="Q62" s="64">
        <f>'[1]Ставки С2-С4'!H24</f>
        <v>229000</v>
      </c>
    </row>
    <row r="63" spans="1:17" ht="80.25" customHeight="1" thickBot="1">
      <c r="A63" s="163"/>
      <c r="B63" s="183" t="s">
        <v>40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80"/>
      <c r="Q63" s="81"/>
    </row>
    <row r="64" spans="1:17" ht="36" customHeight="1">
      <c r="A64" s="163"/>
      <c r="B64" s="87" t="s">
        <v>41</v>
      </c>
      <c r="C64" s="88" t="s">
        <v>12</v>
      </c>
      <c r="D64" s="89"/>
      <c r="E64" s="89"/>
      <c r="F64" s="89"/>
      <c r="G64" s="89"/>
      <c r="H64" s="89"/>
      <c r="I64" s="89"/>
      <c r="J64" s="89"/>
      <c r="K64" s="89"/>
      <c r="L64" s="89"/>
      <c r="M64" s="90"/>
      <c r="N64" s="175">
        <v>55838</v>
      </c>
      <c r="O64" s="176"/>
      <c r="P64" s="177" t="e">
        <f>#REF!</f>
        <v>#REF!</v>
      </c>
      <c r="Q64" s="180"/>
    </row>
    <row r="65" spans="1:17" ht="38.25" customHeight="1">
      <c r="A65" s="163"/>
      <c r="B65" s="63" t="s">
        <v>42</v>
      </c>
      <c r="C65" s="60" t="s">
        <v>12</v>
      </c>
      <c r="D65" s="167">
        <v>188049</v>
      </c>
      <c r="E65" s="167"/>
      <c r="F65" s="167">
        <v>47012</v>
      </c>
      <c r="G65" s="167"/>
      <c r="H65" s="166">
        <f>D65+F65</f>
        <v>235061</v>
      </c>
      <c r="I65" s="166"/>
      <c r="J65" s="167" t="e">
        <f>#REF!</f>
        <v>#REF!</v>
      </c>
      <c r="K65" s="167"/>
      <c r="L65" s="167" t="e">
        <f>J65/0.8*0.2</f>
        <v>#REF!</v>
      </c>
      <c r="M65" s="168"/>
      <c r="N65" s="169">
        <v>205788</v>
      </c>
      <c r="O65" s="170"/>
      <c r="P65" s="177" t="e">
        <f>#REF!</f>
        <v>#REF!</v>
      </c>
      <c r="Q65" s="178"/>
    </row>
    <row r="66" spans="1:17" ht="33.75" customHeight="1">
      <c r="A66" s="163"/>
      <c r="B66" s="63" t="s">
        <v>52</v>
      </c>
      <c r="C66" s="60" t="s">
        <v>12</v>
      </c>
      <c r="D66" s="167">
        <v>471448</v>
      </c>
      <c r="E66" s="167"/>
      <c r="F66" s="167">
        <v>117862</v>
      </c>
      <c r="G66" s="167"/>
      <c r="H66" s="166">
        <f>D66+F66</f>
        <v>589310</v>
      </c>
      <c r="I66" s="166"/>
      <c r="J66" s="167" t="e">
        <f>#REF!</f>
        <v>#REF!</v>
      </c>
      <c r="K66" s="167"/>
      <c r="L66" s="167" t="e">
        <f>J66/0.8*0.2</f>
        <v>#REF!</v>
      </c>
      <c r="M66" s="168"/>
      <c r="N66" s="169">
        <v>754513</v>
      </c>
      <c r="O66" s="170"/>
      <c r="P66" s="177" t="e">
        <f>#REF!</f>
        <v>#REF!</v>
      </c>
      <c r="Q66" s="178"/>
    </row>
    <row r="67" spans="1:17" ht="32.25" customHeight="1">
      <c r="A67" s="163"/>
      <c r="B67" s="63" t="s">
        <v>53</v>
      </c>
      <c r="C67" s="60" t="s">
        <v>12</v>
      </c>
      <c r="D67" s="167">
        <v>655765</v>
      </c>
      <c r="E67" s="167"/>
      <c r="F67" s="167">
        <v>163941</v>
      </c>
      <c r="G67" s="167"/>
      <c r="H67" s="166">
        <f>D67+F67</f>
        <v>819706</v>
      </c>
      <c r="I67" s="166"/>
      <c r="J67" s="167" t="e">
        <f>#REF!</f>
        <v>#REF!</v>
      </c>
      <c r="K67" s="167"/>
      <c r="L67" s="167" t="e">
        <f>J67/0.8*0.2</f>
        <v>#REF!</v>
      </c>
      <c r="M67" s="168"/>
      <c r="N67" s="169">
        <v>1100263</v>
      </c>
      <c r="O67" s="170"/>
      <c r="P67" s="177" t="e">
        <f>#REF!</f>
        <v>#REF!</v>
      </c>
      <c r="Q67" s="180"/>
    </row>
    <row r="68" spans="1:17" ht="32.25" customHeight="1" thickBot="1">
      <c r="A68" s="164"/>
      <c r="B68" s="65" t="s">
        <v>54</v>
      </c>
      <c r="C68" s="66" t="s">
        <v>13</v>
      </c>
      <c r="D68" s="66"/>
      <c r="E68" s="66"/>
      <c r="F68" s="66"/>
      <c r="G68" s="66"/>
      <c r="H68" s="66"/>
      <c r="I68" s="66"/>
      <c r="J68" s="66"/>
      <c r="K68" s="66"/>
      <c r="L68" s="66"/>
      <c r="M68" s="83"/>
      <c r="N68" s="155">
        <v>2393688</v>
      </c>
      <c r="O68" s="156"/>
      <c r="P68" s="181" t="e">
        <f>#REF!</f>
        <v>#REF!</v>
      </c>
      <c r="Q68" s="18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</sheetData>
  <sheetProtection/>
  <mergeCells count="145">
    <mergeCell ref="A10:C10"/>
    <mergeCell ref="A11:D11"/>
    <mergeCell ref="A12:D12"/>
    <mergeCell ref="A13:D13"/>
    <mergeCell ref="P67:Q67"/>
    <mergeCell ref="P68:Q68"/>
    <mergeCell ref="B63:O63"/>
    <mergeCell ref="B60:O60"/>
    <mergeCell ref="B55:O55"/>
    <mergeCell ref="P66:Q66"/>
    <mergeCell ref="P64:Q64"/>
    <mergeCell ref="D65:E65"/>
    <mergeCell ref="F65:G65"/>
    <mergeCell ref="B21:O21"/>
    <mergeCell ref="N23:O23"/>
    <mergeCell ref="N24:O24"/>
    <mergeCell ref="D67:E67"/>
    <mergeCell ref="F67:G67"/>
    <mergeCell ref="H67:I67"/>
    <mergeCell ref="J67:K67"/>
    <mergeCell ref="L67:M67"/>
    <mergeCell ref="N26:O26"/>
    <mergeCell ref="N67:O67"/>
    <mergeCell ref="P65:Q65"/>
    <mergeCell ref="D66:E66"/>
    <mergeCell ref="F66:G66"/>
    <mergeCell ref="H66:I66"/>
    <mergeCell ref="J66:K66"/>
    <mergeCell ref="L66:M66"/>
    <mergeCell ref="N66:O66"/>
    <mergeCell ref="J65:K65"/>
    <mergeCell ref="L65:M65"/>
    <mergeCell ref="N65:O65"/>
    <mergeCell ref="L61:M61"/>
    <mergeCell ref="D62:E62"/>
    <mergeCell ref="F62:G62"/>
    <mergeCell ref="H62:I62"/>
    <mergeCell ref="J62:K62"/>
    <mergeCell ref="L62:M62"/>
    <mergeCell ref="N64:O64"/>
    <mergeCell ref="A50:A54"/>
    <mergeCell ref="A55:A59"/>
    <mergeCell ref="A60:A68"/>
    <mergeCell ref="D61:E61"/>
    <mergeCell ref="F61:G61"/>
    <mergeCell ref="H61:I61"/>
    <mergeCell ref="H65:I65"/>
    <mergeCell ref="B50:O50"/>
    <mergeCell ref="J48:K48"/>
    <mergeCell ref="L48:M48"/>
    <mergeCell ref="J49:K49"/>
    <mergeCell ref="L49:M49"/>
    <mergeCell ref="N25:O25"/>
    <mergeCell ref="J39:K39"/>
    <mergeCell ref="L39:M39"/>
    <mergeCell ref="J40:K40"/>
    <mergeCell ref="L40:M40"/>
    <mergeCell ref="N27:O27"/>
    <mergeCell ref="N68:O68"/>
    <mergeCell ref="J46:K46"/>
    <mergeCell ref="L46:M46"/>
    <mergeCell ref="J47:K47"/>
    <mergeCell ref="L47:M47"/>
    <mergeCell ref="J44:K44"/>
    <mergeCell ref="L44:M44"/>
    <mergeCell ref="J45:K45"/>
    <mergeCell ref="L45:M45"/>
    <mergeCell ref="J61:K61"/>
    <mergeCell ref="D43:E43"/>
    <mergeCell ref="F43:G43"/>
    <mergeCell ref="H43:I43"/>
    <mergeCell ref="J43:K43"/>
    <mergeCell ref="L43:M43"/>
    <mergeCell ref="J41:K41"/>
    <mergeCell ref="L41:M41"/>
    <mergeCell ref="J42:K42"/>
    <mergeCell ref="L42:M42"/>
    <mergeCell ref="J37:K37"/>
    <mergeCell ref="L37:M37"/>
    <mergeCell ref="J38:K38"/>
    <mergeCell ref="L38:M38"/>
    <mergeCell ref="D36:E36"/>
    <mergeCell ref="F36:G36"/>
    <mergeCell ref="H36:I36"/>
    <mergeCell ref="J36:K36"/>
    <mergeCell ref="L36:M36"/>
    <mergeCell ref="J34:K34"/>
    <mergeCell ref="L34:M34"/>
    <mergeCell ref="J35:K35"/>
    <mergeCell ref="L35:M35"/>
    <mergeCell ref="J32:K32"/>
    <mergeCell ref="L32:M32"/>
    <mergeCell ref="J33:K33"/>
    <mergeCell ref="L33:M33"/>
    <mergeCell ref="J30:K30"/>
    <mergeCell ref="L30:M30"/>
    <mergeCell ref="J31:K31"/>
    <mergeCell ref="L31:M31"/>
    <mergeCell ref="J28:K28"/>
    <mergeCell ref="L28:M28"/>
    <mergeCell ref="P28:Q28"/>
    <mergeCell ref="D29:E29"/>
    <mergeCell ref="F29:G29"/>
    <mergeCell ref="H29:I29"/>
    <mergeCell ref="J29:K29"/>
    <mergeCell ref="L29:M29"/>
    <mergeCell ref="N28:O28"/>
    <mergeCell ref="J26:K26"/>
    <mergeCell ref="L26:M26"/>
    <mergeCell ref="P26:Q26"/>
    <mergeCell ref="J27:K27"/>
    <mergeCell ref="L27:M27"/>
    <mergeCell ref="P27:Q27"/>
    <mergeCell ref="L23:M23"/>
    <mergeCell ref="P23:Q23"/>
    <mergeCell ref="J24:K24"/>
    <mergeCell ref="L24:M24"/>
    <mergeCell ref="P24:Q24"/>
    <mergeCell ref="J25:K25"/>
    <mergeCell ref="L25:M25"/>
    <mergeCell ref="P25:Q25"/>
    <mergeCell ref="P19:Q19"/>
    <mergeCell ref="A21:A49"/>
    <mergeCell ref="D22:E22"/>
    <mergeCell ref="F22:G22"/>
    <mergeCell ref="H22:I22"/>
    <mergeCell ref="J22:K22"/>
    <mergeCell ref="L22:M22"/>
    <mergeCell ref="N22:O22"/>
    <mergeCell ref="P22:Q22"/>
    <mergeCell ref="J23:K23"/>
    <mergeCell ref="A17:Q17"/>
    <mergeCell ref="A19:A20"/>
    <mergeCell ref="B19:B20"/>
    <mergeCell ref="C19:C20"/>
    <mergeCell ref="D19:E19"/>
    <mergeCell ref="F19:G19"/>
    <mergeCell ref="H19:I19"/>
    <mergeCell ref="J19:K19"/>
    <mergeCell ref="L19:M19"/>
    <mergeCell ref="N19:O19"/>
    <mergeCell ref="A2:O2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29">
      <selection activeCell="A1" sqref="A1:Q35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8.00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23.875" style="0" customWidth="1"/>
    <col min="15" max="15" width="22.375" style="0" customWidth="1"/>
    <col min="16" max="16" width="12.25390625" style="0" hidden="1" customWidth="1"/>
    <col min="17" max="17" width="12.125" style="0" hidden="1" customWidth="1"/>
    <col min="18" max="18" width="17.125" style="0" customWidth="1"/>
    <col min="19" max="19" width="18.25390625" style="0" customWidth="1"/>
    <col min="20" max="20" width="13.625" style="0" customWidth="1"/>
  </cols>
  <sheetData>
    <row r="1" ht="12.75">
      <c r="O1" t="s">
        <v>95</v>
      </c>
    </row>
    <row r="2" spans="1:15" ht="54.7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94.5" customHeight="1" thickBot="1">
      <c r="A7" s="188" t="s">
        <v>2</v>
      </c>
      <c r="B7" s="189"/>
      <c r="C7" s="189"/>
      <c r="D7" s="191"/>
      <c r="E7" s="7" t="s">
        <v>3</v>
      </c>
      <c r="F7" s="8" t="s">
        <v>4</v>
      </c>
      <c r="G7" s="9"/>
      <c r="H7" s="9"/>
      <c r="I7" s="9"/>
      <c r="J7" s="9"/>
      <c r="K7" s="9"/>
      <c r="L7" s="9"/>
      <c r="M7" s="9"/>
      <c r="N7" s="6" t="s">
        <v>58</v>
      </c>
      <c r="O7" s="3"/>
      <c r="P7" s="3"/>
      <c r="Q7" s="72" t="s">
        <v>43</v>
      </c>
    </row>
    <row r="8" spans="1:17" ht="48.75" customHeight="1" thickBot="1">
      <c r="A8" s="179" t="s">
        <v>75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3"/>
      <c r="P8" s="3"/>
      <c r="Q8" s="195"/>
    </row>
    <row r="9" spans="1:18" ht="33.75" customHeight="1" thickBot="1">
      <c r="A9" s="192" t="s">
        <v>74</v>
      </c>
      <c r="B9" s="193"/>
      <c r="C9" s="193"/>
      <c r="D9" s="194"/>
      <c r="E9" s="48" t="e">
        <f>#REF!*#REF!</f>
        <v>#REF!</v>
      </c>
      <c r="F9" s="49" t="e">
        <f>E9/#REF!</f>
        <v>#REF!</v>
      </c>
      <c r="G9" s="50"/>
      <c r="H9" s="50"/>
      <c r="I9" s="50"/>
      <c r="J9" s="50"/>
      <c r="K9" s="50"/>
      <c r="L9" s="50"/>
      <c r="M9" s="50"/>
      <c r="N9" s="51">
        <v>14210.89</v>
      </c>
      <c r="O9" s="10"/>
      <c r="P9" s="10"/>
      <c r="Q9" s="73"/>
      <c r="R9" s="4"/>
    </row>
    <row r="10" spans="1:18" ht="31.5" customHeight="1" thickBot="1">
      <c r="A10" s="192" t="s">
        <v>76</v>
      </c>
      <c r="B10" s="193"/>
      <c r="C10" s="193"/>
      <c r="D10" s="194"/>
      <c r="E10" s="48" t="e">
        <f>#REF!*#REF!</f>
        <v>#REF!</v>
      </c>
      <c r="F10" s="49" t="e">
        <f>E10/#REF!</f>
        <v>#REF!</v>
      </c>
      <c r="G10" s="50"/>
      <c r="H10" s="50"/>
      <c r="I10" s="50"/>
      <c r="J10" s="50"/>
      <c r="K10" s="50"/>
      <c r="L10" s="50"/>
      <c r="M10" s="50"/>
      <c r="N10" s="51">
        <v>3322.59</v>
      </c>
      <c r="O10" s="10"/>
      <c r="P10" s="10"/>
      <c r="Q10" s="73"/>
      <c r="R10" s="4"/>
    </row>
    <row r="11" spans="1:18" ht="38.25" customHeight="1" thickBot="1">
      <c r="A11" s="192" t="s">
        <v>77</v>
      </c>
      <c r="B11" s="193"/>
      <c r="C11" s="194"/>
      <c r="D11" s="47"/>
      <c r="E11" s="48"/>
      <c r="F11" s="49"/>
      <c r="G11" s="50"/>
      <c r="H11" s="50"/>
      <c r="I11" s="50"/>
      <c r="J11" s="50"/>
      <c r="K11" s="50"/>
      <c r="L11" s="50"/>
      <c r="M11" s="50"/>
      <c r="N11" s="51">
        <v>326.11</v>
      </c>
      <c r="O11" s="10"/>
      <c r="P11" s="10"/>
      <c r="Q11" s="73"/>
      <c r="R11" s="4"/>
    </row>
    <row r="12" spans="1:18" ht="63" customHeight="1" thickBot="1">
      <c r="A12" s="192" t="s">
        <v>78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0"/>
      <c r="P12" s="10"/>
      <c r="Q12" s="73"/>
      <c r="R12" s="4"/>
    </row>
    <row r="13" spans="1:18" ht="42" customHeight="1" thickBot="1">
      <c r="A13" s="192" t="s">
        <v>74</v>
      </c>
      <c r="B13" s="193"/>
      <c r="C13" s="193"/>
      <c r="D13" s="194"/>
      <c r="E13" s="48" t="e">
        <f>#REF!*#REF!</f>
        <v>#REF!</v>
      </c>
      <c r="F13" s="49" t="e">
        <f>E13/#REF!</f>
        <v>#REF!</v>
      </c>
      <c r="G13" s="50"/>
      <c r="H13" s="50"/>
      <c r="I13" s="50"/>
      <c r="J13" s="50"/>
      <c r="K13" s="50"/>
      <c r="L13" s="50"/>
      <c r="M13" s="50"/>
      <c r="N13" s="51">
        <v>48726.46</v>
      </c>
      <c r="O13" s="10"/>
      <c r="P13" s="10"/>
      <c r="Q13" s="73"/>
      <c r="R13" s="4"/>
    </row>
    <row r="14" spans="1:18" ht="33.75" customHeight="1" thickBot="1">
      <c r="A14" s="192" t="s">
        <v>76</v>
      </c>
      <c r="B14" s="193"/>
      <c r="C14" s="193"/>
      <c r="D14" s="194"/>
      <c r="E14" s="48" t="e">
        <f>#REF!*#REF!</f>
        <v>#REF!</v>
      </c>
      <c r="F14" s="49" t="e">
        <f>E14/#REF!</f>
        <v>#REF!</v>
      </c>
      <c r="G14" s="50"/>
      <c r="H14" s="50"/>
      <c r="I14" s="50"/>
      <c r="J14" s="50"/>
      <c r="K14" s="50"/>
      <c r="L14" s="50"/>
      <c r="M14" s="50"/>
      <c r="N14" s="51">
        <v>61990.36</v>
      </c>
      <c r="O14" s="10"/>
      <c r="P14" s="10"/>
      <c r="Q14" s="73"/>
      <c r="R14" s="4"/>
    </row>
    <row r="15" spans="1:18" ht="39" customHeight="1" thickBot="1">
      <c r="A15" s="192" t="s">
        <v>77</v>
      </c>
      <c r="B15" s="193"/>
      <c r="C15" s="193"/>
      <c r="D15" s="194"/>
      <c r="E15" s="48" t="e">
        <f>#REF!*#REF!</f>
        <v>#REF!</v>
      </c>
      <c r="F15" s="49" t="e">
        <f>E15/#REF!</f>
        <v>#REF!</v>
      </c>
      <c r="G15" s="50"/>
      <c r="H15" s="50"/>
      <c r="I15" s="50"/>
      <c r="J15" s="50"/>
      <c r="K15" s="50"/>
      <c r="L15" s="50"/>
      <c r="M15" s="50"/>
      <c r="N15" s="51">
        <v>7756.63</v>
      </c>
      <c r="O15" s="10"/>
      <c r="P15" s="10"/>
      <c r="Q15" s="73"/>
      <c r="R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60" customHeight="1">
      <c r="A19" s="122" t="s">
        <v>89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t="16.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8" ht="64.5" customHeight="1" thickBot="1">
      <c r="A21" s="123"/>
      <c r="B21" s="123" t="s">
        <v>1</v>
      </c>
      <c r="C21" s="123" t="s">
        <v>23</v>
      </c>
      <c r="D21" s="125" t="s">
        <v>24</v>
      </c>
      <c r="E21" s="126"/>
      <c r="F21" s="127" t="s">
        <v>5</v>
      </c>
      <c r="G21" s="126"/>
      <c r="H21" s="128" t="s">
        <v>25</v>
      </c>
      <c r="I21" s="129"/>
      <c r="J21" s="125" t="s">
        <v>24</v>
      </c>
      <c r="K21" s="126"/>
      <c r="L21" s="127" t="s">
        <v>5</v>
      </c>
      <c r="M21" s="130"/>
      <c r="N21" s="131" t="s">
        <v>7</v>
      </c>
      <c r="O21" s="132"/>
      <c r="P21" s="133" t="s">
        <v>26</v>
      </c>
      <c r="Q21" s="134"/>
      <c r="R21" s="13"/>
    </row>
    <row r="22" spans="1:18" ht="15.75" customHeight="1" thickBot="1">
      <c r="A22" s="124"/>
      <c r="B22" s="124"/>
      <c r="C22" s="124"/>
      <c r="D22" s="14" t="s">
        <v>8</v>
      </c>
      <c r="E22" s="5" t="s">
        <v>9</v>
      </c>
      <c r="F22" s="5" t="s">
        <v>8</v>
      </c>
      <c r="G22" s="5" t="s">
        <v>9</v>
      </c>
      <c r="H22" s="15" t="s">
        <v>8</v>
      </c>
      <c r="I22" s="16" t="s">
        <v>9</v>
      </c>
      <c r="J22" s="14" t="s">
        <v>8</v>
      </c>
      <c r="K22" s="5" t="s">
        <v>9</v>
      </c>
      <c r="L22" s="5" t="s">
        <v>8</v>
      </c>
      <c r="M22" s="17" t="s">
        <v>9</v>
      </c>
      <c r="N22" s="21" t="s">
        <v>8</v>
      </c>
      <c r="O22" s="23" t="s">
        <v>9</v>
      </c>
      <c r="P22" s="102" t="s">
        <v>8</v>
      </c>
      <c r="Q22" s="18" t="s">
        <v>9</v>
      </c>
      <c r="R22" s="13"/>
    </row>
    <row r="23" spans="1:17" ht="81.75" customHeight="1" thickBot="1">
      <c r="A23" s="135" t="s">
        <v>27</v>
      </c>
      <c r="B23" s="179" t="s">
        <v>28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74"/>
      <c r="Q23" s="75"/>
    </row>
    <row r="24" spans="1:18" ht="49.5" customHeight="1" thickBot="1">
      <c r="A24" s="187"/>
      <c r="B24" s="25" t="s">
        <v>79</v>
      </c>
      <c r="C24" s="11" t="s">
        <v>6</v>
      </c>
      <c r="D24" s="137" t="s">
        <v>0</v>
      </c>
      <c r="E24" s="138"/>
      <c r="F24" s="139" t="s">
        <v>0</v>
      </c>
      <c r="G24" s="138"/>
      <c r="H24" s="140">
        <v>94175</v>
      </c>
      <c r="I24" s="141"/>
      <c r="J24" s="137" t="s">
        <v>0</v>
      </c>
      <c r="K24" s="138"/>
      <c r="L24" s="139" t="s">
        <v>0</v>
      </c>
      <c r="M24" s="196"/>
      <c r="N24" s="143">
        <v>667968</v>
      </c>
      <c r="O24" s="144"/>
      <c r="P24" s="145" t="e">
        <f>SUM(#REF!)</f>
        <v>#REF!</v>
      </c>
      <c r="Q24" s="141"/>
      <c r="R24" s="1"/>
    </row>
    <row r="25" spans="1:18" ht="94.5" customHeight="1" thickBot="1">
      <c r="A25" s="135" t="s">
        <v>31</v>
      </c>
      <c r="B25" s="179" t="s">
        <v>32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76"/>
      <c r="Q25" s="77"/>
      <c r="R25" s="1"/>
    </row>
    <row r="26" spans="1:17" ht="42.75" customHeight="1" thickBot="1">
      <c r="A26" s="187"/>
      <c r="B26" s="25" t="s">
        <v>80</v>
      </c>
      <c r="C26" s="88" t="s">
        <v>10</v>
      </c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104">
        <v>282339</v>
      </c>
      <c r="O26" s="105">
        <v>273512</v>
      </c>
      <c r="P26" s="111" t="e">
        <f>#REF!</f>
        <v>#REF!</v>
      </c>
      <c r="Q26" s="112" t="e">
        <f>#REF!</f>
        <v>#REF!</v>
      </c>
    </row>
    <row r="27" spans="1:17" ht="101.25" customHeight="1" thickBot="1">
      <c r="A27" s="135" t="s">
        <v>35</v>
      </c>
      <c r="B27" s="183" t="s">
        <v>36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78"/>
      <c r="Q27" s="79"/>
    </row>
    <row r="28" spans="1:17" ht="44.25" customHeight="1" thickBot="1">
      <c r="A28" s="187"/>
      <c r="B28" s="25" t="s">
        <v>81</v>
      </c>
      <c r="C28" s="88" t="s">
        <v>10</v>
      </c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92">
        <v>604379</v>
      </c>
      <c r="O28" s="93">
        <v>733943</v>
      </c>
      <c r="P28" s="111" t="e">
        <f>#REF!</f>
        <v>#REF!</v>
      </c>
      <c r="Q28" s="112" t="e">
        <f>#REF!</f>
        <v>#REF!</v>
      </c>
    </row>
    <row r="29" spans="1:17" ht="66.75" customHeight="1" thickBot="1">
      <c r="A29" s="135" t="s">
        <v>11</v>
      </c>
      <c r="B29" s="183" t="s">
        <v>39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78"/>
      <c r="Q29" s="79"/>
    </row>
    <row r="30" spans="1:17" ht="36" customHeight="1">
      <c r="A30" s="136"/>
      <c r="B30" s="87" t="s">
        <v>82</v>
      </c>
      <c r="C30" s="88" t="s">
        <v>12</v>
      </c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175">
        <v>209679</v>
      </c>
      <c r="O30" s="176"/>
      <c r="P30" s="177" t="e">
        <f>#REF!</f>
        <v>#REF!</v>
      </c>
      <c r="Q30" s="180"/>
    </row>
    <row r="31" spans="1:17" ht="38.25" customHeight="1">
      <c r="A31" s="136"/>
      <c r="B31" s="63" t="s">
        <v>83</v>
      </c>
      <c r="C31" s="60" t="s">
        <v>12</v>
      </c>
      <c r="D31" s="167">
        <v>188049</v>
      </c>
      <c r="E31" s="167"/>
      <c r="F31" s="167">
        <v>47012</v>
      </c>
      <c r="G31" s="167"/>
      <c r="H31" s="166">
        <f>D31+F31</f>
        <v>235061</v>
      </c>
      <c r="I31" s="166"/>
      <c r="J31" s="167" t="e">
        <f>#REF!</f>
        <v>#REF!</v>
      </c>
      <c r="K31" s="167"/>
      <c r="L31" s="167" t="e">
        <f>J31/0.8*0.2</f>
        <v>#REF!</v>
      </c>
      <c r="M31" s="168"/>
      <c r="N31" s="201">
        <v>3714</v>
      </c>
      <c r="O31" s="202"/>
      <c r="P31" s="177" t="e">
        <f>#REF!</f>
        <v>#REF!</v>
      </c>
      <c r="Q31" s="178"/>
    </row>
    <row r="32" spans="1:17" ht="33.75" customHeight="1">
      <c r="A32" s="136"/>
      <c r="B32" s="63" t="s">
        <v>84</v>
      </c>
      <c r="C32" s="60" t="s">
        <v>12</v>
      </c>
      <c r="D32" s="167">
        <v>471448</v>
      </c>
      <c r="E32" s="167"/>
      <c r="F32" s="167">
        <v>117862</v>
      </c>
      <c r="G32" s="167"/>
      <c r="H32" s="166">
        <f>D32+F32</f>
        <v>589310</v>
      </c>
      <c r="I32" s="166"/>
      <c r="J32" s="167" t="e">
        <f>#REF!</f>
        <v>#REF!</v>
      </c>
      <c r="K32" s="167"/>
      <c r="L32" s="167" t="e">
        <f>J32/0.8*0.2</f>
        <v>#REF!</v>
      </c>
      <c r="M32" s="168"/>
      <c r="N32" s="201">
        <v>92274</v>
      </c>
      <c r="O32" s="202"/>
      <c r="P32" s="177" t="e">
        <f>#REF!</f>
        <v>#REF!</v>
      </c>
      <c r="Q32" s="178"/>
    </row>
    <row r="33" spans="1:17" ht="32.25" customHeight="1">
      <c r="A33" s="136"/>
      <c r="B33" s="63" t="s">
        <v>85</v>
      </c>
      <c r="C33" s="60" t="s">
        <v>12</v>
      </c>
      <c r="D33" s="167">
        <v>655765</v>
      </c>
      <c r="E33" s="167"/>
      <c r="F33" s="167">
        <v>163941</v>
      </c>
      <c r="G33" s="167"/>
      <c r="H33" s="166">
        <f>D33+F33</f>
        <v>819706</v>
      </c>
      <c r="I33" s="166"/>
      <c r="J33" s="167" t="e">
        <f>#REF!</f>
        <v>#REF!</v>
      </c>
      <c r="K33" s="167"/>
      <c r="L33" s="167" t="e">
        <f>J33/0.8*0.2</f>
        <v>#REF!</v>
      </c>
      <c r="M33" s="168"/>
      <c r="N33" s="201">
        <v>22517</v>
      </c>
      <c r="O33" s="202"/>
      <c r="P33" s="177" t="e">
        <f>#REF!</f>
        <v>#REF!</v>
      </c>
      <c r="Q33" s="180"/>
    </row>
    <row r="34" spans="1:17" ht="32.25" customHeight="1" thickBot="1">
      <c r="A34" s="136"/>
      <c r="B34" s="84" t="s">
        <v>86</v>
      </c>
      <c r="C34" s="85" t="s">
        <v>12</v>
      </c>
      <c r="D34" s="85"/>
      <c r="E34" s="85"/>
      <c r="F34" s="85"/>
      <c r="G34" s="85"/>
      <c r="H34" s="85"/>
      <c r="I34" s="85"/>
      <c r="J34" s="85"/>
      <c r="K34" s="85"/>
      <c r="L34" s="85"/>
      <c r="M34" s="198"/>
      <c r="N34" s="155">
        <v>54465264</v>
      </c>
      <c r="O34" s="156"/>
      <c r="P34" s="181" t="e">
        <f>#REF!</f>
        <v>#REF!</v>
      </c>
      <c r="Q34" s="182"/>
    </row>
    <row r="35" spans="1:19" ht="39" customHeight="1" thickBot="1">
      <c r="A35" s="187"/>
      <c r="B35" s="203" t="s">
        <v>87</v>
      </c>
      <c r="C35" s="200" t="s">
        <v>12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43">
        <v>273139</v>
      </c>
      <c r="O35" s="144"/>
      <c r="P35" s="2"/>
      <c r="Q35" s="2"/>
      <c r="R35" s="2"/>
      <c r="S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</sheetData>
  <sheetProtection/>
  <mergeCells count="62">
    <mergeCell ref="P34:Q34"/>
    <mergeCell ref="A8:N8"/>
    <mergeCell ref="A7:C7"/>
    <mergeCell ref="A9:D9"/>
    <mergeCell ref="A10:D10"/>
    <mergeCell ref="A11:C11"/>
    <mergeCell ref="A13:D13"/>
    <mergeCell ref="A14:D14"/>
    <mergeCell ref="A15:D15"/>
    <mergeCell ref="N30:O30"/>
    <mergeCell ref="P32:Q32"/>
    <mergeCell ref="D33:E33"/>
    <mergeCell ref="F33:G33"/>
    <mergeCell ref="H33:I33"/>
    <mergeCell ref="J33:K33"/>
    <mergeCell ref="L33:M33"/>
    <mergeCell ref="P33:Q33"/>
    <mergeCell ref="N32:O32"/>
    <mergeCell ref="N33:O33"/>
    <mergeCell ref="D32:E32"/>
    <mergeCell ref="F32:G32"/>
    <mergeCell ref="H32:I32"/>
    <mergeCell ref="J32:K32"/>
    <mergeCell ref="L32:M32"/>
    <mergeCell ref="N31:O31"/>
    <mergeCell ref="P30:Q30"/>
    <mergeCell ref="D31:E31"/>
    <mergeCell ref="F31:G31"/>
    <mergeCell ref="H31:I31"/>
    <mergeCell ref="J31:K31"/>
    <mergeCell ref="L31:M31"/>
    <mergeCell ref="P31:Q31"/>
    <mergeCell ref="N34:O34"/>
    <mergeCell ref="N35:O35"/>
    <mergeCell ref="B25:O25"/>
    <mergeCell ref="B27:O27"/>
    <mergeCell ref="B29:O29"/>
    <mergeCell ref="A25:A26"/>
    <mergeCell ref="A27:A28"/>
    <mergeCell ref="A29:A35"/>
    <mergeCell ref="N24:O24"/>
    <mergeCell ref="P24:Q24"/>
    <mergeCell ref="L24:M24"/>
    <mergeCell ref="J24:K24"/>
    <mergeCell ref="L21:M21"/>
    <mergeCell ref="N21:O21"/>
    <mergeCell ref="P21:Q21"/>
    <mergeCell ref="A19:Q19"/>
    <mergeCell ref="A21:A22"/>
    <mergeCell ref="B21:B22"/>
    <mergeCell ref="C21:C22"/>
    <mergeCell ref="D21:E21"/>
    <mergeCell ref="F21:G21"/>
    <mergeCell ref="H21:I21"/>
    <mergeCell ref="J21:K21"/>
    <mergeCell ref="A2:O2"/>
    <mergeCell ref="A12:N12"/>
    <mergeCell ref="H24:I24"/>
    <mergeCell ref="F24:G24"/>
    <mergeCell ref="D24:E24"/>
    <mergeCell ref="B23:O23"/>
    <mergeCell ref="A23:A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7">
      <selection activeCell="A1" sqref="A1:N32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8.00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23.875" style="0" customWidth="1"/>
    <col min="15" max="15" width="12.25390625" style="0" hidden="1" customWidth="1"/>
    <col min="16" max="16" width="12.125" style="0" hidden="1" customWidth="1"/>
    <col min="17" max="17" width="17.125" style="0" customWidth="1"/>
    <col min="18" max="18" width="18.25390625" style="0" customWidth="1"/>
    <col min="19" max="19" width="13.625" style="0" customWidth="1"/>
  </cols>
  <sheetData>
    <row r="1" ht="12.75">
      <c r="N1" t="s">
        <v>96</v>
      </c>
    </row>
    <row r="2" spans="1:14" ht="54.75" customHeight="1">
      <c r="A2" s="121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4.5" customHeight="1" thickBot="1">
      <c r="A7" s="188" t="s">
        <v>2</v>
      </c>
      <c r="B7" s="189"/>
      <c r="C7" s="189"/>
      <c r="D7" s="190"/>
      <c r="E7" s="7" t="s">
        <v>3</v>
      </c>
      <c r="F7" s="8" t="s">
        <v>4</v>
      </c>
      <c r="G7" s="9"/>
      <c r="H7" s="9"/>
      <c r="I7" s="9"/>
      <c r="J7" s="9"/>
      <c r="K7" s="9"/>
      <c r="L7" s="9"/>
      <c r="M7" s="9"/>
      <c r="N7" s="6" t="s">
        <v>58</v>
      </c>
      <c r="O7" s="3"/>
      <c r="P7" s="72" t="s">
        <v>43</v>
      </c>
    </row>
    <row r="8" spans="1:17" ht="33.75" customHeight="1" thickBot="1">
      <c r="A8" s="192" t="s">
        <v>72</v>
      </c>
      <c r="B8" s="193"/>
      <c r="C8" s="193"/>
      <c r="D8" s="194"/>
      <c r="E8" s="48" t="e">
        <f>#REF!*#REF!</f>
        <v>#REF!</v>
      </c>
      <c r="F8" s="49" t="e">
        <f>E8/#REF!</f>
        <v>#REF!</v>
      </c>
      <c r="G8" s="50"/>
      <c r="H8" s="50"/>
      <c r="I8" s="50"/>
      <c r="J8" s="50"/>
      <c r="K8" s="50"/>
      <c r="L8" s="50"/>
      <c r="M8" s="50"/>
      <c r="N8" s="51">
        <v>1309.78</v>
      </c>
      <c r="O8" s="10"/>
      <c r="P8" s="73"/>
      <c r="Q8" s="4"/>
    </row>
    <row r="9" spans="1:16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60" customHeight="1">
      <c r="A12" s="122" t="s">
        <v>62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06"/>
      <c r="P12" s="106"/>
    </row>
    <row r="13" spans="1:16" ht="16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ht="64.5" customHeight="1" thickBot="1">
      <c r="A14" s="123"/>
      <c r="B14" s="123" t="s">
        <v>1</v>
      </c>
      <c r="C14" s="123" t="s">
        <v>23</v>
      </c>
      <c r="D14" s="125" t="s">
        <v>24</v>
      </c>
      <c r="E14" s="126"/>
      <c r="F14" s="127" t="s">
        <v>5</v>
      </c>
      <c r="G14" s="126"/>
      <c r="H14" s="128" t="s">
        <v>25</v>
      </c>
      <c r="I14" s="129"/>
      <c r="J14" s="125" t="s">
        <v>24</v>
      </c>
      <c r="K14" s="126"/>
      <c r="L14" s="127" t="s">
        <v>5</v>
      </c>
      <c r="M14" s="130"/>
      <c r="N14" s="123" t="s">
        <v>7</v>
      </c>
      <c r="O14" s="133" t="s">
        <v>26</v>
      </c>
      <c r="P14" s="134"/>
      <c r="Q14" s="13"/>
    </row>
    <row r="15" spans="1:17" ht="15.75" customHeight="1" thickBot="1">
      <c r="A15" s="124"/>
      <c r="B15" s="124"/>
      <c r="C15" s="124"/>
      <c r="D15" s="14" t="s">
        <v>8</v>
      </c>
      <c r="E15" s="5" t="s">
        <v>9</v>
      </c>
      <c r="F15" s="5" t="s">
        <v>8</v>
      </c>
      <c r="G15" s="5" t="s">
        <v>9</v>
      </c>
      <c r="H15" s="15" t="s">
        <v>8</v>
      </c>
      <c r="I15" s="16" t="s">
        <v>9</v>
      </c>
      <c r="J15" s="14" t="s">
        <v>8</v>
      </c>
      <c r="K15" s="5" t="s">
        <v>9</v>
      </c>
      <c r="L15" s="5" t="s">
        <v>8</v>
      </c>
      <c r="M15" s="17" t="s">
        <v>9</v>
      </c>
      <c r="N15" s="124"/>
      <c r="O15" s="102" t="s">
        <v>8</v>
      </c>
      <c r="P15" s="18" t="s">
        <v>9</v>
      </c>
      <c r="Q15" s="13"/>
    </row>
    <row r="16" spans="1:16" ht="81.75" customHeight="1" thickBot="1">
      <c r="A16" s="135" t="s">
        <v>27</v>
      </c>
      <c r="B16" s="179" t="s">
        <v>28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74"/>
      <c r="P16" s="75"/>
    </row>
    <row r="17" spans="1:17" ht="49.5" customHeight="1" thickBot="1">
      <c r="A17" s="136"/>
      <c r="B17" s="25" t="s">
        <v>63</v>
      </c>
      <c r="C17" s="11" t="s">
        <v>6</v>
      </c>
      <c r="D17" s="137" t="s">
        <v>0</v>
      </c>
      <c r="E17" s="138"/>
      <c r="F17" s="139" t="s">
        <v>0</v>
      </c>
      <c r="G17" s="138"/>
      <c r="H17" s="140">
        <v>94175</v>
      </c>
      <c r="I17" s="141"/>
      <c r="J17" s="137" t="s">
        <v>0</v>
      </c>
      <c r="K17" s="138"/>
      <c r="L17" s="139" t="s">
        <v>0</v>
      </c>
      <c r="M17" s="142"/>
      <c r="N17" s="108">
        <v>152424.16</v>
      </c>
      <c r="O17" s="186" t="e">
        <f>SUM(O18:P22)</f>
        <v>#REF!</v>
      </c>
      <c r="P17" s="141"/>
      <c r="Q17" s="1"/>
    </row>
    <row r="18" spans="1:17" ht="33.75" customHeight="1" thickBot="1">
      <c r="A18" s="136"/>
      <c r="B18" s="27" t="s">
        <v>15</v>
      </c>
      <c r="C18" s="28" t="s">
        <v>6</v>
      </c>
      <c r="D18" s="29"/>
      <c r="E18" s="30"/>
      <c r="F18" s="30"/>
      <c r="G18" s="30"/>
      <c r="H18" s="31"/>
      <c r="I18" s="32"/>
      <c r="J18" s="146" t="s">
        <v>0</v>
      </c>
      <c r="K18" s="147"/>
      <c r="L18" s="148" t="s">
        <v>0</v>
      </c>
      <c r="M18" s="149"/>
      <c r="N18" s="108">
        <v>47952.77</v>
      </c>
      <c r="O18" s="149" t="e">
        <f>#REF!/(#REF!/1000)/КЭ!R13</f>
        <v>#REF!</v>
      </c>
      <c r="P18" s="150"/>
      <c r="Q18" s="1"/>
    </row>
    <row r="19" spans="1:17" ht="24.75" customHeight="1" thickBot="1">
      <c r="A19" s="136"/>
      <c r="B19" s="27" t="s">
        <v>17</v>
      </c>
      <c r="C19" s="28" t="s">
        <v>6</v>
      </c>
      <c r="D19" s="29"/>
      <c r="E19" s="30"/>
      <c r="F19" s="30"/>
      <c r="G19" s="30"/>
      <c r="H19" s="31"/>
      <c r="I19" s="32"/>
      <c r="J19" s="146" t="s">
        <v>0</v>
      </c>
      <c r="K19" s="147"/>
      <c r="L19" s="148" t="s">
        <v>0</v>
      </c>
      <c r="M19" s="149"/>
      <c r="N19" s="108">
        <v>15651.41</v>
      </c>
      <c r="O19" s="149" t="e">
        <f>#REF!/(#REF!/1000)/КЭ!R13</f>
        <v>#REF!</v>
      </c>
      <c r="P19" s="150"/>
      <c r="Q19" s="1"/>
    </row>
    <row r="20" spans="1:17" ht="33" customHeight="1" thickBot="1">
      <c r="A20" s="136"/>
      <c r="B20" s="27" t="s">
        <v>18</v>
      </c>
      <c r="C20" s="28" t="s">
        <v>6</v>
      </c>
      <c r="D20" s="29"/>
      <c r="E20" s="30"/>
      <c r="F20" s="30"/>
      <c r="G20" s="30"/>
      <c r="H20" s="31"/>
      <c r="I20" s="32"/>
      <c r="J20" s="146" t="s">
        <v>0</v>
      </c>
      <c r="K20" s="147"/>
      <c r="L20" s="148" t="s">
        <v>0</v>
      </c>
      <c r="M20" s="149"/>
      <c r="N20" s="108">
        <v>37329.36</v>
      </c>
      <c r="O20" s="149" t="e">
        <f>#REF!/(#REF!/1000)/КЭ!R13</f>
        <v>#REF!</v>
      </c>
      <c r="P20" s="150"/>
      <c r="Q20" s="1"/>
    </row>
    <row r="21" spans="1:17" ht="37.5" customHeight="1" thickBot="1">
      <c r="A21" s="136"/>
      <c r="B21" s="27" t="s">
        <v>19</v>
      </c>
      <c r="C21" s="28" t="s">
        <v>6</v>
      </c>
      <c r="D21" s="29"/>
      <c r="E21" s="30"/>
      <c r="F21" s="30"/>
      <c r="G21" s="30"/>
      <c r="H21" s="31"/>
      <c r="I21" s="32"/>
      <c r="J21" s="146" t="s">
        <v>0</v>
      </c>
      <c r="K21" s="147"/>
      <c r="L21" s="148" t="s">
        <v>0</v>
      </c>
      <c r="M21" s="149"/>
      <c r="N21" s="108">
        <v>1984.7</v>
      </c>
      <c r="O21" s="149"/>
      <c r="P21" s="150"/>
      <c r="Q21" s="1"/>
    </row>
    <row r="22" spans="1:17" ht="39.75" customHeight="1" thickBot="1">
      <c r="A22" s="187"/>
      <c r="B22" s="34" t="s">
        <v>20</v>
      </c>
      <c r="C22" s="35" t="s">
        <v>6</v>
      </c>
      <c r="D22" s="36"/>
      <c r="E22" s="37"/>
      <c r="F22" s="37"/>
      <c r="G22" s="37"/>
      <c r="H22" s="38"/>
      <c r="I22" s="39"/>
      <c r="J22" s="151" t="s">
        <v>0</v>
      </c>
      <c r="K22" s="152"/>
      <c r="L22" s="153" t="s">
        <v>0</v>
      </c>
      <c r="M22" s="154"/>
      <c r="N22" s="108">
        <v>49505.91</v>
      </c>
      <c r="O22" s="149" t="e">
        <f>#REF!/(#REF!/1000)/КЭ!R13</f>
        <v>#REF!</v>
      </c>
      <c r="P22" s="150"/>
      <c r="Q22" s="1"/>
    </row>
    <row r="23" spans="1:17" ht="94.5" customHeight="1" thickBot="1">
      <c r="A23" s="135" t="s">
        <v>31</v>
      </c>
      <c r="B23" s="179" t="s">
        <v>32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76"/>
      <c r="P23" s="77"/>
      <c r="Q23" s="1"/>
    </row>
    <row r="24" spans="1:16" ht="62.25" customHeight="1">
      <c r="A24" s="136"/>
      <c r="B24" s="87" t="s">
        <v>64</v>
      </c>
      <c r="C24" s="88" t="s">
        <v>10</v>
      </c>
      <c r="D24" s="89"/>
      <c r="E24" s="89"/>
      <c r="F24" s="89"/>
      <c r="G24" s="89"/>
      <c r="H24" s="89"/>
      <c r="I24" s="89"/>
      <c r="J24" s="89"/>
      <c r="K24" s="89"/>
      <c r="L24" s="89"/>
      <c r="M24" s="90"/>
      <c r="N24" s="117">
        <v>339975</v>
      </c>
      <c r="O24" s="82" t="e">
        <f>#REF!</f>
        <v>#REF!</v>
      </c>
      <c r="P24" s="70" t="e">
        <f>#REF!</f>
        <v>#REF!</v>
      </c>
    </row>
    <row r="25" spans="1:16" ht="60.75" customHeight="1" thickBot="1">
      <c r="A25" s="187"/>
      <c r="B25" s="87" t="s">
        <v>65</v>
      </c>
      <c r="C25" s="60" t="s">
        <v>10</v>
      </c>
      <c r="D25" s="68">
        <v>213609</v>
      </c>
      <c r="E25" s="68">
        <v>288735</v>
      </c>
      <c r="F25" s="68">
        <v>53402</v>
      </c>
      <c r="G25" s="68">
        <v>72184</v>
      </c>
      <c r="H25" s="69">
        <f>D25+F25</f>
        <v>267011</v>
      </c>
      <c r="I25" s="69">
        <f>E25+G25</f>
        <v>360919</v>
      </c>
      <c r="J25" s="68" t="e">
        <f>#REF!</f>
        <v>#REF!</v>
      </c>
      <c r="K25" s="68" t="e">
        <f>#REF!</f>
        <v>#REF!</v>
      </c>
      <c r="L25" s="68" t="e">
        <f>J25/0.8*0.2</f>
        <v>#REF!</v>
      </c>
      <c r="M25" s="96" t="e">
        <f>K25/0.8*0.2</f>
        <v>#REF!</v>
      </c>
      <c r="N25" s="116">
        <v>405525</v>
      </c>
      <c r="O25" s="82" t="e">
        <f>#REF!</f>
        <v>#REF!</v>
      </c>
      <c r="P25" s="70" t="e">
        <f>#REF!</f>
        <v>#REF!</v>
      </c>
    </row>
    <row r="26" spans="1:16" ht="101.25" customHeight="1" thickBot="1">
      <c r="A26" s="135" t="s">
        <v>35</v>
      </c>
      <c r="B26" s="183" t="s">
        <v>36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78"/>
      <c r="P26" s="79"/>
    </row>
    <row r="27" spans="1:16" ht="44.25" customHeight="1" thickBot="1">
      <c r="A27" s="187"/>
      <c r="B27" s="87" t="s">
        <v>66</v>
      </c>
      <c r="C27" s="88" t="s">
        <v>10</v>
      </c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107" t="s">
        <v>0</v>
      </c>
      <c r="O27" s="82" t="e">
        <f>#REF!</f>
        <v>#REF!</v>
      </c>
      <c r="P27" s="70" t="e">
        <f>#REF!</f>
        <v>#REF!</v>
      </c>
    </row>
    <row r="28" spans="1:16" ht="66.75" customHeight="1" thickBot="1">
      <c r="A28" s="113" t="s">
        <v>11</v>
      </c>
      <c r="B28" s="183" t="s">
        <v>67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O28" s="78"/>
      <c r="P28" s="79"/>
    </row>
    <row r="29" spans="1:16" ht="36" customHeight="1">
      <c r="A29" s="114"/>
      <c r="B29" s="87" t="s">
        <v>68</v>
      </c>
      <c r="C29" s="88" t="s">
        <v>12</v>
      </c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115">
        <v>424437.5</v>
      </c>
      <c r="O29" s="177" t="e">
        <f>#REF!</f>
        <v>#REF!</v>
      </c>
      <c r="P29" s="180"/>
    </row>
    <row r="30" spans="1:16" ht="49.5" customHeight="1">
      <c r="A30" s="114"/>
      <c r="B30" s="87" t="s">
        <v>69</v>
      </c>
      <c r="C30" s="60" t="s">
        <v>12</v>
      </c>
      <c r="D30" s="167">
        <v>188049</v>
      </c>
      <c r="E30" s="167"/>
      <c r="F30" s="167">
        <v>47012</v>
      </c>
      <c r="G30" s="167"/>
      <c r="H30" s="166">
        <f>D30+F30</f>
        <v>235061</v>
      </c>
      <c r="I30" s="166"/>
      <c r="J30" s="167" t="e">
        <f>#REF!</f>
        <v>#REF!</v>
      </c>
      <c r="K30" s="167"/>
      <c r="L30" s="167" t="e">
        <f>J30/0.8*0.2</f>
        <v>#REF!</v>
      </c>
      <c r="M30" s="168"/>
      <c r="N30" s="116">
        <v>236450</v>
      </c>
      <c r="O30" s="177" t="e">
        <f>#REF!</f>
        <v>#REF!</v>
      </c>
      <c r="P30" s="178"/>
    </row>
    <row r="31" spans="1:16" ht="33.75" customHeight="1">
      <c r="A31" s="114"/>
      <c r="B31" s="87" t="s">
        <v>70</v>
      </c>
      <c r="C31" s="60" t="s">
        <v>12</v>
      </c>
      <c r="D31" s="167">
        <v>471448</v>
      </c>
      <c r="E31" s="167"/>
      <c r="F31" s="167">
        <v>117862</v>
      </c>
      <c r="G31" s="167"/>
      <c r="H31" s="166">
        <f>D31+F31</f>
        <v>589310</v>
      </c>
      <c r="I31" s="166"/>
      <c r="J31" s="167" t="e">
        <f>#REF!</f>
        <v>#REF!</v>
      </c>
      <c r="K31" s="167"/>
      <c r="L31" s="167" t="e">
        <f>J31/0.8*0.2</f>
        <v>#REF!</v>
      </c>
      <c r="M31" s="168"/>
      <c r="N31" s="116">
        <v>254400</v>
      </c>
      <c r="O31" s="177" t="e">
        <f>#REF!</f>
        <v>#REF!</v>
      </c>
      <c r="P31" s="178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</sheetData>
  <sheetProtection/>
  <mergeCells count="55">
    <mergeCell ref="A16:A22"/>
    <mergeCell ref="O31:P31"/>
    <mergeCell ref="A7:D7"/>
    <mergeCell ref="A8:D8"/>
    <mergeCell ref="D30:E30"/>
    <mergeCell ref="F30:G30"/>
    <mergeCell ref="H30:I30"/>
    <mergeCell ref="J30:K30"/>
    <mergeCell ref="A2:N2"/>
    <mergeCell ref="A12:N12"/>
    <mergeCell ref="B16:N16"/>
    <mergeCell ref="B23:N23"/>
    <mergeCell ref="B26:N26"/>
    <mergeCell ref="B28:N28"/>
    <mergeCell ref="A23:A25"/>
    <mergeCell ref="A26:A27"/>
    <mergeCell ref="L30:M30"/>
    <mergeCell ref="O30:P30"/>
    <mergeCell ref="D31:E31"/>
    <mergeCell ref="F31:G31"/>
    <mergeCell ref="H31:I31"/>
    <mergeCell ref="J31:K31"/>
    <mergeCell ref="L31:M31"/>
    <mergeCell ref="O29:P29"/>
    <mergeCell ref="J22:K22"/>
    <mergeCell ref="L22:M22"/>
    <mergeCell ref="O22:P22"/>
    <mergeCell ref="J20:K20"/>
    <mergeCell ref="L20:M20"/>
    <mergeCell ref="O20:P20"/>
    <mergeCell ref="J21:K21"/>
    <mergeCell ref="L21:M21"/>
    <mergeCell ref="O21:P21"/>
    <mergeCell ref="J19:K19"/>
    <mergeCell ref="L19:M19"/>
    <mergeCell ref="O19:P19"/>
    <mergeCell ref="O17:P17"/>
    <mergeCell ref="J18:K18"/>
    <mergeCell ref="L18:M18"/>
    <mergeCell ref="O18:P18"/>
    <mergeCell ref="D17:E17"/>
    <mergeCell ref="F17:G17"/>
    <mergeCell ref="H17:I17"/>
    <mergeCell ref="J17:K17"/>
    <mergeCell ref="L17:M17"/>
    <mergeCell ref="F14:G14"/>
    <mergeCell ref="H14:I14"/>
    <mergeCell ref="J14:K14"/>
    <mergeCell ref="A14:A15"/>
    <mergeCell ref="B14:B15"/>
    <mergeCell ref="C14:C15"/>
    <mergeCell ref="D14:E14"/>
    <mergeCell ref="L14:M14"/>
    <mergeCell ref="O14:P14"/>
    <mergeCell ref="N14:N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30">
      <selection activeCell="A1" sqref="A1:Q38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8.00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23.875" style="0" customWidth="1"/>
    <col min="15" max="15" width="22.375" style="0" customWidth="1"/>
    <col min="16" max="16" width="12.25390625" style="0" hidden="1" customWidth="1"/>
    <col min="17" max="17" width="12.125" style="0" hidden="1" customWidth="1"/>
    <col min="18" max="18" width="17.125" style="0" customWidth="1"/>
    <col min="19" max="19" width="18.25390625" style="0" customWidth="1"/>
    <col min="20" max="20" width="13.625" style="0" customWidth="1"/>
  </cols>
  <sheetData>
    <row r="1" ht="12.75">
      <c r="O1" t="s">
        <v>97</v>
      </c>
    </row>
    <row r="2" spans="1:15" ht="54.75" customHeight="1">
      <c r="A2" s="121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94.5" customHeight="1" thickBot="1">
      <c r="A7" s="188" t="s">
        <v>2</v>
      </c>
      <c r="B7" s="189"/>
      <c r="C7" s="189"/>
      <c r="D7" s="190"/>
      <c r="E7" s="7" t="s">
        <v>3</v>
      </c>
      <c r="F7" s="8" t="s">
        <v>4</v>
      </c>
      <c r="G7" s="9"/>
      <c r="H7" s="9"/>
      <c r="I7" s="9"/>
      <c r="J7" s="9"/>
      <c r="K7" s="9"/>
      <c r="L7" s="9"/>
      <c r="M7" s="9"/>
      <c r="N7" s="6" t="s">
        <v>58</v>
      </c>
      <c r="O7" s="3"/>
      <c r="P7" s="3"/>
      <c r="Q7" s="72" t="s">
        <v>43</v>
      </c>
    </row>
    <row r="8" spans="1:18" ht="49.5" customHeight="1" thickBot="1">
      <c r="A8" s="179" t="s">
        <v>75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0"/>
      <c r="P8" s="10"/>
      <c r="Q8" s="73"/>
      <c r="R8" s="4"/>
    </row>
    <row r="9" spans="1:18" ht="31.5" customHeight="1" thickBot="1">
      <c r="A9" s="118" t="s">
        <v>93</v>
      </c>
      <c r="B9" s="119"/>
      <c r="C9" s="119"/>
      <c r="D9" s="120"/>
      <c r="E9" s="48" t="e">
        <f>#REF!*#REF!</f>
        <v>#REF!</v>
      </c>
      <c r="F9" s="49" t="e">
        <f>E9/#REF!</f>
        <v>#REF!</v>
      </c>
      <c r="G9" s="50"/>
      <c r="H9" s="50"/>
      <c r="I9" s="50"/>
      <c r="J9" s="50"/>
      <c r="K9" s="50"/>
      <c r="L9" s="50"/>
      <c r="M9" s="50"/>
      <c r="N9" s="51">
        <v>999.15</v>
      </c>
      <c r="O9" s="10"/>
      <c r="P9" s="10"/>
      <c r="Q9" s="73"/>
      <c r="R9" s="4"/>
    </row>
    <row r="10" spans="1:18" ht="54" customHeight="1" thickBot="1">
      <c r="A10" s="192" t="s">
        <v>78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4"/>
      <c r="O10" s="10"/>
      <c r="P10" s="10"/>
      <c r="Q10" s="73"/>
      <c r="R10" s="4"/>
    </row>
    <row r="11" spans="1:18" ht="42" customHeight="1" thickBot="1">
      <c r="A11" s="118" t="s">
        <v>93</v>
      </c>
      <c r="B11" s="119"/>
      <c r="C11" s="119"/>
      <c r="D11" s="120"/>
      <c r="E11" s="48" t="e">
        <f>#REF!*#REF!</f>
        <v>#REF!</v>
      </c>
      <c r="F11" s="49" t="e">
        <f>E11/#REF!</f>
        <v>#REF!</v>
      </c>
      <c r="G11" s="50"/>
      <c r="H11" s="50"/>
      <c r="I11" s="50"/>
      <c r="J11" s="50"/>
      <c r="K11" s="50"/>
      <c r="L11" s="50"/>
      <c r="M11" s="50"/>
      <c r="N11" s="51">
        <v>1369.69</v>
      </c>
      <c r="O11" s="10"/>
      <c r="P11" s="10"/>
      <c r="Q11" s="73"/>
      <c r="R11" s="4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60" customHeight="1">
      <c r="A15" s="122" t="s">
        <v>73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ht="16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 ht="64.5" customHeight="1" thickBot="1">
      <c r="A17" s="123"/>
      <c r="B17" s="123" t="s">
        <v>1</v>
      </c>
      <c r="C17" s="123" t="s">
        <v>23</v>
      </c>
      <c r="D17" s="125" t="s">
        <v>24</v>
      </c>
      <c r="E17" s="126"/>
      <c r="F17" s="127" t="s">
        <v>5</v>
      </c>
      <c r="G17" s="126"/>
      <c r="H17" s="128" t="s">
        <v>25</v>
      </c>
      <c r="I17" s="129"/>
      <c r="J17" s="125" t="s">
        <v>24</v>
      </c>
      <c r="K17" s="126"/>
      <c r="L17" s="127" t="s">
        <v>5</v>
      </c>
      <c r="M17" s="130"/>
      <c r="N17" s="131" t="s">
        <v>7</v>
      </c>
      <c r="O17" s="132"/>
      <c r="P17" s="133" t="s">
        <v>26</v>
      </c>
      <c r="Q17" s="134"/>
      <c r="R17" s="13"/>
    </row>
    <row r="18" spans="1:18" ht="15.75" customHeight="1" thickBot="1">
      <c r="A18" s="124"/>
      <c r="B18" s="124"/>
      <c r="C18" s="124"/>
      <c r="D18" s="14" t="s">
        <v>8</v>
      </c>
      <c r="E18" s="5" t="s">
        <v>9</v>
      </c>
      <c r="F18" s="5" t="s">
        <v>8</v>
      </c>
      <c r="G18" s="5" t="s">
        <v>9</v>
      </c>
      <c r="H18" s="15" t="s">
        <v>8</v>
      </c>
      <c r="I18" s="16" t="s">
        <v>9</v>
      </c>
      <c r="J18" s="14" t="s">
        <v>8</v>
      </c>
      <c r="K18" s="5" t="s">
        <v>9</v>
      </c>
      <c r="L18" s="5" t="s">
        <v>8</v>
      </c>
      <c r="M18" s="17" t="s">
        <v>9</v>
      </c>
      <c r="N18" s="21" t="s">
        <v>8</v>
      </c>
      <c r="O18" s="23" t="s">
        <v>9</v>
      </c>
      <c r="P18" s="102" t="s">
        <v>8</v>
      </c>
      <c r="Q18" s="18" t="s">
        <v>9</v>
      </c>
      <c r="R18" s="13"/>
    </row>
    <row r="19" spans="1:18" ht="14.25" customHeight="1" thickBot="1">
      <c r="A19" s="20">
        <v>1</v>
      </c>
      <c r="B19" s="12">
        <v>2</v>
      </c>
      <c r="C19" s="20">
        <v>3</v>
      </c>
      <c r="D19" s="21">
        <v>4</v>
      </c>
      <c r="E19" s="22">
        <v>5</v>
      </c>
      <c r="F19" s="22">
        <v>6</v>
      </c>
      <c r="G19" s="22">
        <v>7</v>
      </c>
      <c r="H19" s="22">
        <v>8</v>
      </c>
      <c r="I19" s="23">
        <v>9</v>
      </c>
      <c r="J19" s="21">
        <v>4</v>
      </c>
      <c r="K19" s="22">
        <v>5</v>
      </c>
      <c r="L19" s="22">
        <v>6</v>
      </c>
      <c r="M19" s="19">
        <v>7</v>
      </c>
      <c r="N19" s="21">
        <v>4</v>
      </c>
      <c r="O19" s="23">
        <v>5</v>
      </c>
      <c r="P19" s="67">
        <v>6</v>
      </c>
      <c r="Q19" s="24">
        <v>7</v>
      </c>
      <c r="R19" s="13"/>
    </row>
    <row r="20" spans="1:17" ht="81.75" customHeight="1" thickBot="1">
      <c r="A20" s="113" t="s">
        <v>27</v>
      </c>
      <c r="B20" s="179" t="s">
        <v>28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74"/>
      <c r="Q20" s="75"/>
    </row>
    <row r="21" spans="1:18" ht="49.5" customHeight="1" thickBot="1">
      <c r="A21" s="114"/>
      <c r="B21" s="25" t="s">
        <v>79</v>
      </c>
      <c r="C21" s="11" t="s">
        <v>6</v>
      </c>
      <c r="D21" s="137" t="s">
        <v>0</v>
      </c>
      <c r="E21" s="138"/>
      <c r="F21" s="139" t="s">
        <v>0</v>
      </c>
      <c r="G21" s="138"/>
      <c r="H21" s="140">
        <v>94175</v>
      </c>
      <c r="I21" s="141"/>
      <c r="J21" s="137" t="s">
        <v>0</v>
      </c>
      <c r="K21" s="138"/>
      <c r="L21" s="139" t="s">
        <v>0</v>
      </c>
      <c r="M21" s="142"/>
      <c r="N21" s="143">
        <v>247237.3</v>
      </c>
      <c r="O21" s="144"/>
      <c r="P21" s="145" t="e">
        <f>SUM(#REF!)</f>
        <v>#REF!</v>
      </c>
      <c r="Q21" s="141"/>
      <c r="R21" s="1"/>
    </row>
    <row r="22" spans="1:18" ht="94.5" customHeight="1" thickBot="1">
      <c r="A22" s="162" t="s">
        <v>31</v>
      </c>
      <c r="B22" s="179" t="s">
        <v>32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4"/>
      <c r="P22" s="76"/>
      <c r="Q22" s="77"/>
      <c r="R22" s="1"/>
    </row>
    <row r="23" spans="1:17" ht="42.75" customHeight="1">
      <c r="A23" s="163"/>
      <c r="B23" s="87" t="s">
        <v>33</v>
      </c>
      <c r="C23" s="88" t="s">
        <v>10</v>
      </c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104">
        <v>253750</v>
      </c>
      <c r="O23" s="105">
        <v>513250</v>
      </c>
      <c r="P23" s="82" t="e">
        <f>#REF!</f>
        <v>#REF!</v>
      </c>
      <c r="Q23" s="70" t="e">
        <f>#REF!</f>
        <v>#REF!</v>
      </c>
    </row>
    <row r="24" spans="1:17" ht="39" customHeight="1">
      <c r="A24" s="163"/>
      <c r="B24" s="63" t="s">
        <v>34</v>
      </c>
      <c r="C24" s="60" t="s">
        <v>10</v>
      </c>
      <c r="D24" s="68">
        <v>213609</v>
      </c>
      <c r="E24" s="68">
        <v>288735</v>
      </c>
      <c r="F24" s="68">
        <v>53402</v>
      </c>
      <c r="G24" s="68">
        <v>72184</v>
      </c>
      <c r="H24" s="69">
        <f aca="true" t="shared" si="0" ref="H24:I26">D24+F24</f>
        <v>267011</v>
      </c>
      <c r="I24" s="69">
        <f t="shared" si="0"/>
        <v>360919</v>
      </c>
      <c r="J24" s="68" t="e">
        <f>#REF!</f>
        <v>#REF!</v>
      </c>
      <c r="K24" s="68" t="e">
        <f>#REF!</f>
        <v>#REF!</v>
      </c>
      <c r="L24" s="68" t="e">
        <f aca="true" t="shared" si="1" ref="L24:M26">J24/0.8*0.2</f>
        <v>#REF!</v>
      </c>
      <c r="M24" s="96" t="e">
        <f t="shared" si="1"/>
        <v>#REF!</v>
      </c>
      <c r="N24" s="97">
        <v>253750</v>
      </c>
      <c r="O24" s="98">
        <v>513250</v>
      </c>
      <c r="P24" s="82" t="e">
        <f>#REF!</f>
        <v>#REF!</v>
      </c>
      <c r="Q24" s="70" t="e">
        <f>#REF!</f>
        <v>#REF!</v>
      </c>
    </row>
    <row r="25" spans="1:17" ht="46.5" customHeight="1">
      <c r="A25" s="163"/>
      <c r="B25" s="63" t="s">
        <v>56</v>
      </c>
      <c r="C25" s="60" t="s">
        <v>10</v>
      </c>
      <c r="D25" s="68">
        <v>217115</v>
      </c>
      <c r="E25" s="68">
        <v>295613</v>
      </c>
      <c r="F25" s="68">
        <v>54279</v>
      </c>
      <c r="G25" s="68">
        <v>73903</v>
      </c>
      <c r="H25" s="69">
        <f t="shared" si="0"/>
        <v>271394</v>
      </c>
      <c r="I25" s="69">
        <f t="shared" si="0"/>
        <v>369516</v>
      </c>
      <c r="J25" s="68" t="e">
        <f>#REF!</f>
        <v>#REF!</v>
      </c>
      <c r="K25" s="68" t="e">
        <f>#REF!</f>
        <v>#REF!</v>
      </c>
      <c r="L25" s="68" t="e">
        <f t="shared" si="1"/>
        <v>#REF!</v>
      </c>
      <c r="M25" s="96" t="e">
        <f t="shared" si="1"/>
        <v>#REF!</v>
      </c>
      <c r="N25" s="97">
        <v>253750</v>
      </c>
      <c r="O25" s="98">
        <v>513250</v>
      </c>
      <c r="P25" s="82" t="e">
        <f>#REF!</f>
        <v>#REF!</v>
      </c>
      <c r="Q25" s="70" t="e">
        <f>#REF!</f>
        <v>#REF!</v>
      </c>
    </row>
    <row r="26" spans="1:17" ht="41.25" customHeight="1" thickBot="1">
      <c r="A26" s="163"/>
      <c r="B26" s="84" t="s">
        <v>48</v>
      </c>
      <c r="C26" s="85" t="s">
        <v>10</v>
      </c>
      <c r="D26" s="86">
        <v>217115</v>
      </c>
      <c r="E26" s="86">
        <v>336372</v>
      </c>
      <c r="F26" s="86">
        <v>54279</v>
      </c>
      <c r="G26" s="86">
        <v>84093</v>
      </c>
      <c r="H26" s="91">
        <f t="shared" si="0"/>
        <v>271394</v>
      </c>
      <c r="I26" s="91">
        <f t="shared" si="0"/>
        <v>420465</v>
      </c>
      <c r="J26" s="86" t="e">
        <f>#REF!</f>
        <v>#REF!</v>
      </c>
      <c r="K26" s="86" t="e">
        <f>#REF!</f>
        <v>#REF!</v>
      </c>
      <c r="L26" s="86" t="e">
        <f t="shared" si="1"/>
        <v>#REF!</v>
      </c>
      <c r="M26" s="99" t="e">
        <f t="shared" si="1"/>
        <v>#REF!</v>
      </c>
      <c r="N26" s="100">
        <v>253750</v>
      </c>
      <c r="O26" s="101">
        <v>513250</v>
      </c>
      <c r="P26" s="82" t="e">
        <f>#REF!</f>
        <v>#REF!</v>
      </c>
      <c r="Q26" s="70" t="e">
        <f>#REF!</f>
        <v>#REF!</v>
      </c>
    </row>
    <row r="27" spans="1:17" ht="101.25" customHeight="1" thickBot="1">
      <c r="A27" s="162" t="s">
        <v>35</v>
      </c>
      <c r="B27" s="183" t="s">
        <v>36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78"/>
      <c r="Q27" s="79"/>
    </row>
    <row r="28" spans="1:17" ht="44.25" customHeight="1">
      <c r="A28" s="163"/>
      <c r="B28" s="87" t="s">
        <v>37</v>
      </c>
      <c r="C28" s="88" t="s">
        <v>10</v>
      </c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92">
        <v>361860</v>
      </c>
      <c r="O28" s="93">
        <v>686250</v>
      </c>
      <c r="P28" s="82" t="e">
        <f>#REF!</f>
        <v>#REF!</v>
      </c>
      <c r="Q28" s="70" t="e">
        <f>#REF!</f>
        <v>#REF!</v>
      </c>
    </row>
    <row r="29" spans="1:17" ht="42.75" customHeight="1">
      <c r="A29" s="163"/>
      <c r="B29" s="63" t="s">
        <v>38</v>
      </c>
      <c r="C29" s="60" t="s">
        <v>10</v>
      </c>
      <c r="D29" s="68">
        <v>212180</v>
      </c>
      <c r="E29" s="68">
        <v>230942</v>
      </c>
      <c r="F29" s="68">
        <v>53045</v>
      </c>
      <c r="G29" s="68">
        <v>57736</v>
      </c>
      <c r="H29" s="69">
        <f>F29+D29</f>
        <v>265225</v>
      </c>
      <c r="I29" s="69">
        <f>E29+G29</f>
        <v>288678</v>
      </c>
      <c r="J29" s="68" t="e">
        <f>#REF!</f>
        <v>#REF!</v>
      </c>
      <c r="K29" s="68" t="e">
        <f>#REF!</f>
        <v>#REF!</v>
      </c>
      <c r="L29" s="68" t="e">
        <f aca="true" t="shared" si="2" ref="L29:M31">J29/0.8*0.2</f>
        <v>#REF!</v>
      </c>
      <c r="M29" s="96" t="e">
        <f t="shared" si="2"/>
        <v>#REF!</v>
      </c>
      <c r="N29" s="97">
        <v>361860</v>
      </c>
      <c r="O29" s="98">
        <v>686250</v>
      </c>
      <c r="P29" s="82" t="e">
        <f>#REF!</f>
        <v>#REF!</v>
      </c>
      <c r="Q29" s="70" t="e">
        <f>#REF!</f>
        <v>#REF!</v>
      </c>
    </row>
    <row r="30" spans="1:17" ht="39.75" customHeight="1">
      <c r="A30" s="163"/>
      <c r="B30" s="63" t="s">
        <v>55</v>
      </c>
      <c r="C30" s="60" t="s">
        <v>10</v>
      </c>
      <c r="D30" s="68">
        <v>295115</v>
      </c>
      <c r="E30" s="68">
        <v>241604</v>
      </c>
      <c r="F30" s="68">
        <v>73779</v>
      </c>
      <c r="G30" s="68">
        <v>60401</v>
      </c>
      <c r="H30" s="69">
        <f>F30+D30</f>
        <v>368894</v>
      </c>
      <c r="I30" s="69">
        <f>E30+G30</f>
        <v>302005</v>
      </c>
      <c r="J30" s="68" t="e">
        <f>#REF!</f>
        <v>#REF!</v>
      </c>
      <c r="K30" s="68" t="e">
        <f>#REF!</f>
        <v>#REF!</v>
      </c>
      <c r="L30" s="68" t="e">
        <f t="shared" si="2"/>
        <v>#REF!</v>
      </c>
      <c r="M30" s="96" t="e">
        <f t="shared" si="2"/>
        <v>#REF!</v>
      </c>
      <c r="N30" s="97">
        <v>361860</v>
      </c>
      <c r="O30" s="98">
        <v>686250</v>
      </c>
      <c r="P30" s="82" t="e">
        <f>#REF!</f>
        <v>#REF!</v>
      </c>
      <c r="Q30" s="70" t="e">
        <f>#REF!</f>
        <v>#REF!</v>
      </c>
    </row>
    <row r="31" spans="1:17" ht="39" customHeight="1" thickBot="1">
      <c r="A31" s="164"/>
      <c r="B31" s="84" t="s">
        <v>49</v>
      </c>
      <c r="C31" s="85" t="s">
        <v>10</v>
      </c>
      <c r="D31" s="86">
        <v>375003</v>
      </c>
      <c r="E31" s="86">
        <v>642926</v>
      </c>
      <c r="F31" s="86">
        <v>93751</v>
      </c>
      <c r="G31" s="86">
        <v>160732</v>
      </c>
      <c r="H31" s="91">
        <f>F31+D31</f>
        <v>468754</v>
      </c>
      <c r="I31" s="91">
        <f>E31+G31</f>
        <v>803658</v>
      </c>
      <c r="J31" s="86" t="e">
        <f>#REF!</f>
        <v>#REF!</v>
      </c>
      <c r="K31" s="86" t="e">
        <f>#REF!</f>
        <v>#REF!</v>
      </c>
      <c r="L31" s="86" t="e">
        <f t="shared" si="2"/>
        <v>#REF!</v>
      </c>
      <c r="M31" s="99" t="e">
        <f t="shared" si="2"/>
        <v>#REF!</v>
      </c>
      <c r="N31" s="109">
        <v>361860</v>
      </c>
      <c r="O31" s="110">
        <v>686250</v>
      </c>
      <c r="P31" s="82" t="e">
        <f>#REF!</f>
        <v>#REF!</v>
      </c>
      <c r="Q31" s="70" t="e">
        <f>#REF!</f>
        <v>#REF!</v>
      </c>
    </row>
    <row r="32" spans="1:17" ht="66.75" customHeight="1" thickBot="1">
      <c r="A32" s="113" t="s">
        <v>11</v>
      </c>
      <c r="B32" s="183" t="s">
        <v>39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78"/>
      <c r="Q32" s="79"/>
    </row>
    <row r="33" spans="1:17" ht="36" customHeight="1">
      <c r="A33" s="114"/>
      <c r="B33" s="87" t="s">
        <v>90</v>
      </c>
      <c r="C33" s="88" t="s">
        <v>12</v>
      </c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175">
        <v>204060</v>
      </c>
      <c r="O33" s="176"/>
      <c r="P33" s="177" t="e">
        <f>#REF!</f>
        <v>#REF!</v>
      </c>
      <c r="Q33" s="180"/>
    </row>
    <row r="34" spans="1:17" ht="38.25" customHeight="1">
      <c r="A34" s="114"/>
      <c r="B34" s="63" t="s">
        <v>91</v>
      </c>
      <c r="C34" s="60" t="s">
        <v>12</v>
      </c>
      <c r="D34" s="167">
        <v>188049</v>
      </c>
      <c r="E34" s="167"/>
      <c r="F34" s="167">
        <v>47012</v>
      </c>
      <c r="G34" s="167"/>
      <c r="H34" s="166">
        <f>D34+F34</f>
        <v>235061</v>
      </c>
      <c r="I34" s="166"/>
      <c r="J34" s="167" t="e">
        <f>#REF!</f>
        <v>#REF!</v>
      </c>
      <c r="K34" s="167"/>
      <c r="L34" s="167" t="e">
        <f>J34/0.8*0.2</f>
        <v>#REF!</v>
      </c>
      <c r="M34" s="168"/>
      <c r="N34" s="169">
        <v>985030</v>
      </c>
      <c r="O34" s="170"/>
      <c r="P34" s="177" t="e">
        <f>#REF!</f>
        <v>#REF!</v>
      </c>
      <c r="Q34" s="178"/>
    </row>
    <row r="35" spans="1:17" ht="33.75" customHeight="1">
      <c r="A35" s="114"/>
      <c r="B35" s="63" t="s">
        <v>83</v>
      </c>
      <c r="C35" s="60" t="s">
        <v>12</v>
      </c>
      <c r="D35" s="167">
        <v>471448</v>
      </c>
      <c r="E35" s="167"/>
      <c r="F35" s="167">
        <v>117862</v>
      </c>
      <c r="G35" s="167"/>
      <c r="H35" s="166">
        <f>D35+F35</f>
        <v>589310</v>
      </c>
      <c r="I35" s="166"/>
      <c r="J35" s="167" t="e">
        <f>#REF!</f>
        <v>#REF!</v>
      </c>
      <c r="K35" s="167"/>
      <c r="L35" s="167" t="e">
        <f>J35/0.8*0.2</f>
        <v>#REF!</v>
      </c>
      <c r="M35" s="168"/>
      <c r="N35" s="169">
        <v>9840</v>
      </c>
      <c r="O35" s="170"/>
      <c r="P35" s="177" t="e">
        <f>#REF!</f>
        <v>#REF!</v>
      </c>
      <c r="Q35" s="178"/>
    </row>
    <row r="36" spans="1:17" ht="32.25" customHeight="1">
      <c r="A36" s="114"/>
      <c r="B36" s="63" t="s">
        <v>84</v>
      </c>
      <c r="C36" s="60" t="s">
        <v>12</v>
      </c>
      <c r="D36" s="167">
        <v>655765</v>
      </c>
      <c r="E36" s="167"/>
      <c r="F36" s="167">
        <v>163941</v>
      </c>
      <c r="G36" s="167"/>
      <c r="H36" s="166">
        <f>D36+F36</f>
        <v>819706</v>
      </c>
      <c r="I36" s="166"/>
      <c r="J36" s="167" t="e">
        <f>#REF!</f>
        <v>#REF!</v>
      </c>
      <c r="K36" s="167"/>
      <c r="L36" s="167" t="e">
        <f>J36/0.8*0.2</f>
        <v>#REF!</v>
      </c>
      <c r="M36" s="168"/>
      <c r="N36" s="169">
        <v>52410</v>
      </c>
      <c r="O36" s="170"/>
      <c r="P36" s="177" t="e">
        <f>#REF!</f>
        <v>#REF!</v>
      </c>
      <c r="Q36" s="180"/>
    </row>
    <row r="37" spans="1:17" ht="32.25" customHeight="1" thickBot="1">
      <c r="A37" s="197"/>
      <c r="B37" s="65" t="s">
        <v>92</v>
      </c>
      <c r="C37" s="66" t="s">
        <v>13</v>
      </c>
      <c r="D37" s="66"/>
      <c r="E37" s="66"/>
      <c r="F37" s="66"/>
      <c r="G37" s="66"/>
      <c r="H37" s="66"/>
      <c r="I37" s="66"/>
      <c r="J37" s="66"/>
      <c r="K37" s="66"/>
      <c r="L37" s="66"/>
      <c r="M37" s="83"/>
      <c r="N37" s="155">
        <v>46640</v>
      </c>
      <c r="O37" s="156"/>
      <c r="P37" s="181" t="e">
        <f>#REF!</f>
        <v>#REF!</v>
      </c>
      <c r="Q37" s="18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</sheetData>
  <sheetProtection/>
  <mergeCells count="55">
    <mergeCell ref="N37:O37"/>
    <mergeCell ref="P37:Q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A8:N8"/>
    <mergeCell ref="A7:D7"/>
    <mergeCell ref="A10:N10"/>
    <mergeCell ref="A9:D9"/>
    <mergeCell ref="A11:D11"/>
    <mergeCell ref="A22:A26"/>
    <mergeCell ref="B22:O22"/>
    <mergeCell ref="A27:A31"/>
    <mergeCell ref="B27:O27"/>
    <mergeCell ref="B32:O32"/>
    <mergeCell ref="N21:O21"/>
    <mergeCell ref="P21:Q21"/>
    <mergeCell ref="L17:M17"/>
    <mergeCell ref="N17:O17"/>
    <mergeCell ref="P17:Q17"/>
    <mergeCell ref="B20:O20"/>
    <mergeCell ref="D21:E21"/>
    <mergeCell ref="F21:G21"/>
    <mergeCell ref="H21:I21"/>
    <mergeCell ref="J21:K21"/>
    <mergeCell ref="L21:M21"/>
    <mergeCell ref="A15:Q15"/>
    <mergeCell ref="A17:A18"/>
    <mergeCell ref="B17:B18"/>
    <mergeCell ref="C17:C18"/>
    <mergeCell ref="D17:E17"/>
    <mergeCell ref="F17:G17"/>
    <mergeCell ref="H17:I17"/>
    <mergeCell ref="J17:K17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2012-10-16T10:30:03Z</cp:lastPrinted>
  <dcterms:created xsi:type="dcterms:W3CDTF">2006-07-26T11:25:38Z</dcterms:created>
  <dcterms:modified xsi:type="dcterms:W3CDTF">2012-10-16T10:30:04Z</dcterms:modified>
  <cp:category/>
  <cp:version/>
  <cp:contentType/>
  <cp:contentStatus/>
</cp:coreProperties>
</file>